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/>
  <xr:revisionPtr revIDLastSave="0" documentId="8_{FDCA6ABD-6B38-413A-A7A8-9C35B734A4E3}" xr6:coauthVersionLast="47" xr6:coauthVersionMax="47" xr10:uidLastSave="{00000000-0000-0000-0000-000000000000}"/>
  <bookViews>
    <workbookView xWindow="-75" yWindow="-16320" windowWidth="29040" windowHeight="15840" activeTab="1" xr2:uid="{00000000-000D-0000-FFFF-FFFF00000000}"/>
  </bookViews>
  <sheets>
    <sheet name="Cover" sheetId="4" r:id="rId1"/>
    <sheet name="Monthly Sales Report" sheetId="5" r:id="rId2"/>
  </sheets>
  <definedNames>
    <definedName name="Chart_Filter">#REF!</definedName>
    <definedName name="Chart_Product">#REF!</definedName>
    <definedName name="Chart_Sales">IF(Chart_Filter="Qtr 1",#REF!,IF(Chart_Filter="Qtr 2",#REF!,IF(Chart_Filter="Qtr 3",#REF!,IF(Chart_Filter="Qtr 4",#REF!,IF(Chart_Filter="Total",#REF!,"")))))</definedName>
    <definedName name="d">#REF!</definedName>
    <definedName name="RowTitleRegion1..Q28">#REF!</definedName>
    <definedName name="Title1">#REF!</definedName>
    <definedName name="vector">ROW(OFFSET(#REF!,,,ROWS(#REF!)))</definedName>
    <definedName name="x">SUBTOTAL(2,OFFSET(d,vector-1,,1))</definedName>
    <definedName name="xWindow">14</definedName>
    <definedName name="y">IF(x&gt;0,N(OFFSET(OFFSET(d,,,1,1),vector-1,x-1)),-99^99)</definedName>
    <definedName name="yWindow">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5" l="1"/>
  <c r="K26" i="5"/>
  <c r="I27" i="5"/>
  <c r="J27" i="5"/>
  <c r="J21" i="5"/>
  <c r="J19" i="5"/>
  <c r="P25" i="5"/>
  <c r="I26" i="5"/>
  <c r="H26" i="5"/>
  <c r="H27" i="5" s="1"/>
  <c r="G26" i="5"/>
  <c r="G27" i="5" s="1"/>
  <c r="F26" i="5"/>
  <c r="F27" i="5" s="1"/>
  <c r="E26" i="5"/>
  <c r="E27" i="5" s="1"/>
  <c r="D26" i="5"/>
  <c r="P22" i="5"/>
  <c r="P20" i="5"/>
  <c r="P18" i="5"/>
  <c r="P7" i="5"/>
  <c r="T12" i="5"/>
  <c r="U11" i="5" s="1"/>
  <c r="E14" i="5"/>
  <c r="E15" i="5" s="1"/>
  <c r="F14" i="5"/>
  <c r="G14" i="5"/>
  <c r="G15" i="5" s="1"/>
  <c r="H14" i="5"/>
  <c r="H15" i="5" s="1"/>
  <c r="I14" i="5"/>
  <c r="I15" i="5" s="1"/>
  <c r="K14" i="5"/>
  <c r="L14" i="5"/>
  <c r="M14" i="5"/>
  <c r="N14" i="5"/>
  <c r="O14" i="5"/>
  <c r="D14" i="5"/>
  <c r="D15" i="5" s="1"/>
  <c r="P8" i="5"/>
  <c r="P9" i="5"/>
  <c r="P10" i="5"/>
  <c r="P11" i="5"/>
  <c r="P12" i="5"/>
  <c r="P13" i="5"/>
  <c r="P6" i="5"/>
  <c r="F15" i="5"/>
  <c r="D27" i="5" l="1"/>
  <c r="U5" i="5"/>
  <c r="U8" i="5"/>
  <c r="U10" i="5"/>
  <c r="U6" i="5"/>
  <c r="U4" i="5"/>
  <c r="U7" i="5"/>
  <c r="U9" i="5"/>
  <c r="J14" i="5"/>
  <c r="P14" i="5" s="1"/>
  <c r="U12" i="5" l="1"/>
  <c r="Q14" i="5"/>
  <c r="Q10" i="5"/>
  <c r="Q7" i="5"/>
  <c r="Q9" i="5"/>
  <c r="Q6" i="5"/>
  <c r="Q11" i="5"/>
  <c r="Q8" i="5"/>
  <c r="Q13" i="5"/>
  <c r="Q12" i="5"/>
  <c r="K19" i="5" l="1"/>
  <c r="L19" i="5"/>
  <c r="M19" i="5"/>
  <c r="N19" i="5"/>
  <c r="O19" i="5"/>
  <c r="L23" i="5"/>
  <c r="M23" i="5"/>
  <c r="O23" i="5"/>
  <c r="J23" i="5"/>
  <c r="N23" i="5"/>
  <c r="K23" i="5"/>
  <c r="O24" i="5"/>
  <c r="O21" i="5"/>
  <c r="M24" i="5"/>
  <c r="L24" i="5"/>
  <c r="M21" i="5"/>
  <c r="N24" i="5"/>
  <c r="K24" i="5"/>
  <c r="K21" i="5"/>
  <c r="L21" i="5"/>
  <c r="N21" i="5"/>
  <c r="O26" i="5" l="1"/>
  <c r="O27" i="5" s="1"/>
  <c r="P24" i="5"/>
  <c r="N26" i="5"/>
  <c r="N27" i="5" s="1"/>
  <c r="P19" i="5"/>
  <c r="J26" i="5"/>
  <c r="P21" i="5"/>
  <c r="M26" i="5"/>
  <c r="M27" i="5" s="1"/>
  <c r="P23" i="5"/>
  <c r="L26" i="5"/>
  <c r="L27" i="5" s="1"/>
  <c r="P26" i="5" l="1"/>
  <c r="Q23" i="5" s="1"/>
  <c r="Q22" i="5" l="1"/>
  <c r="Q26" i="5"/>
  <c r="Q18" i="5"/>
  <c r="Q25" i="5"/>
  <c r="Q20" i="5"/>
  <c r="Q24" i="5"/>
  <c r="Q19" i="5"/>
  <c r="Q21" i="5"/>
</calcChain>
</file>

<file path=xl/sharedStrings.xml><?xml version="1.0" encoding="utf-8"?>
<sst xmlns="http://schemas.openxmlformats.org/spreadsheetml/2006/main" count="71" uniqueCount="37">
  <si>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</si>
  <si>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</si>
  <si>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</si>
  <si>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</si>
  <si>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</si>
  <si>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</si>
  <si>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</si>
  <si>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</si>
  <si>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</si>
  <si>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</si>
  <si>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</si>
  <si>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</si>
  <si>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</si>
  <si>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</t>
  </si>
  <si>
    <t>Sales Performance Report</t>
  </si>
  <si>
    <t>QLD</t>
  </si>
  <si>
    <t>NSW</t>
  </si>
  <si>
    <t>VIC</t>
  </si>
  <si>
    <t>TAS</t>
  </si>
  <si>
    <t>SA</t>
  </si>
  <si>
    <t>WA</t>
  </si>
  <si>
    <t>NT</t>
  </si>
  <si>
    <t>STATE</t>
  </si>
  <si>
    <t>Average Sales</t>
  </si>
  <si>
    <t>Total Sales</t>
  </si>
  <si>
    <t>MONTHLY SALES BY STATE</t>
  </si>
  <si>
    <t>State</t>
  </si>
  <si>
    <t>ACT</t>
  </si>
  <si>
    <t>Population size ('000)</t>
  </si>
  <si>
    <t>% of total</t>
  </si>
  <si>
    <t>Assmptions:</t>
  </si>
  <si>
    <t>ACTUALS</t>
  </si>
  <si>
    <t>FORECAST</t>
  </si>
  <si>
    <t>NSW, QLD, TAS Estimated Monthly Jul - Dec sales</t>
  </si>
  <si>
    <t>VIC sales estimated to equal QLD sales Jul - Dec</t>
  </si>
  <si>
    <t>Source: Australian Bureau of Statistics</t>
  </si>
  <si>
    <t>Flowers2U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</si>
</sst>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[$-409]mmm\-yy;@"/>
  </numFmts>
  <fonts count="25" x14ac:knownFonts="1">
    <font>
      <sz val="11"/>
      <color theme="3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2"/>
      <color theme="4" tint="-0.499984740745262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theme="1" tint="0.14990691854609822"/>
      <name val="Trebuchet MS"/>
      <family val="2"/>
      <scheme val="minor"/>
    </font>
    <font>
      <u/>
      <sz val="11"/>
      <color theme="9" tint="-0.499984740745262"/>
      <name val="Trebuchet MS"/>
      <family val="2"/>
      <scheme val="minor"/>
    </font>
    <font>
      <u/>
      <sz val="11"/>
      <color theme="4" tint="-0.499984740745262"/>
      <name val="Trebuchet MS"/>
      <family val="2"/>
      <scheme val="minor"/>
    </font>
    <font>
      <sz val="11"/>
      <name val="Trebuchet MS"/>
      <family val="2"/>
      <scheme val="minor"/>
    </font>
    <font>
      <b/>
      <sz val="18"/>
      <color theme="3"/>
      <name val="Trebuchet MS"/>
      <family val="2"/>
      <scheme val="minor"/>
    </font>
    <font>
      <b/>
      <i/>
      <sz val="18"/>
      <color theme="3"/>
      <name val="Trebuchet MS"/>
      <family val="2"/>
      <scheme val="minor"/>
    </font>
    <font>
      <sz val="11"/>
      <color theme="3"/>
      <name val="Calibri"/>
      <family val="2"/>
    </font>
    <font>
      <sz val="8"/>
      <name val="Trebuchet MS"/>
      <family val="2"/>
      <scheme val="minor"/>
    </font>
    <font>
      <b/>
      <sz val="11"/>
      <color theme="3"/>
      <name val="Calibri"/>
      <family val="2"/>
    </font>
    <font>
      <b/>
      <sz val="11"/>
      <color theme="0"/>
      <name val="Calibri"/>
      <family val="2"/>
    </font>
    <font>
      <b/>
      <sz val="20"/>
      <color theme="0"/>
      <name val="Calibri"/>
      <family val="2"/>
    </font>
    <font>
      <sz val="11"/>
      <color rgb="FFFF0000"/>
      <name val="Calibri"/>
      <family val="2"/>
    </font>
    <font>
      <b/>
      <u/>
      <sz val="11"/>
      <color theme="3"/>
      <name val="Calibri"/>
      <family val="2"/>
    </font>
    <font>
      <sz val="9"/>
      <color theme="3"/>
      <name val="Calibri"/>
      <family val="2"/>
    </font>
    <font>
      <b/>
      <u/>
      <sz val="9"/>
      <color theme="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color rgb="FFFF0000"/>
      <name val="Calibri"/>
      <family val="2"/>
    </font>
    <font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5">
    <xf numFmtId="0" fontId="0" fillId="0" borderId="0">
      <alignment wrapText="1"/>
    </xf>
    <xf numFmtId="164" fontId="5" fillId="0" borderId="0" applyFont="0" applyFill="0" applyBorder="0" applyAlignment="0" applyProtection="0"/>
    <xf numFmtId="165" fontId="4" fillId="3" borderId="0" applyBorder="0" applyAlignment="0" applyProtection="0"/>
    <xf numFmtId="0" fontId="2" fillId="0" borderId="0" applyNumberFormat="0" applyProtection="0">
      <alignment vertical="top"/>
    </xf>
    <xf numFmtId="0" fontId="7" fillId="2" borderId="0" applyNumberFormat="0" applyFill="0" applyBorder="0" applyAlignment="0" applyProtection="0"/>
    <xf numFmtId="0" fontId="6" fillId="2" borderId="0" applyNumberFormat="0" applyFill="0" applyBorder="0" applyAlignment="0" applyProtection="0"/>
    <xf numFmtId="9" fontId="4" fillId="3" borderId="0" applyFont="0" applyBorder="0" applyAlignment="0" applyProtection="0"/>
    <xf numFmtId="0" fontId="4" fillId="4" borderId="0" applyNumberFormat="0" applyFont="0" applyProtection="0">
      <alignment vertical="top" wrapText="1"/>
    </xf>
    <xf numFmtId="0" fontId="3" fillId="5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>
      <alignment wrapText="1"/>
    </xf>
    <xf numFmtId="166" fontId="1" fillId="0" borderId="0" applyFont="0" applyFill="0" applyBorder="0" applyAlignment="0" applyProtection="0"/>
    <xf numFmtId="167" fontId="8" fillId="0" borderId="1">
      <alignment horizontal="center"/>
    </xf>
    <xf numFmtId="3" fontId="8" fillId="0" borderId="2">
      <alignment horizontal="right" indent="1"/>
    </xf>
    <xf numFmtId="0" fontId="1" fillId="0" borderId="0"/>
  </cellStyleXfs>
  <cellXfs count="47">
    <xf numFmtId="0" fontId="0" fillId="0" borderId="0" xfId="0">
      <alignment wrapText="1"/>
    </xf>
    <xf numFmtId="0" fontId="0" fillId="0" borderId="3" xfId="0" applyBorder="1">
      <alignment wrapText="1"/>
    </xf>
    <xf numFmtId="0" fontId="0" fillId="0" borderId="5" xfId="0" applyBorder="1">
      <alignment wrapText="1"/>
    </xf>
    <xf numFmtId="0" fontId="0" fillId="0" borderId="6" xfId="0" applyBorder="1">
      <alignment wrapText="1"/>
    </xf>
    <xf numFmtId="0" fontId="0" fillId="0" borderId="7" xfId="0" applyBorder="1">
      <alignment wrapText="1"/>
    </xf>
    <xf numFmtId="0" fontId="0" fillId="0" borderId="8" xfId="0" applyBorder="1">
      <alignment wrapText="1"/>
    </xf>
    <xf numFmtId="0" fontId="0" fillId="0" borderId="9" xfId="0" applyBorder="1">
      <alignment wrapText="1"/>
    </xf>
    <xf numFmtId="0" fontId="0" fillId="0" borderId="10" xfId="0" applyBorder="1">
      <alignment wrapText="1"/>
    </xf>
    <xf numFmtId="0" fontId="0" fillId="0" borderId="11" xfId="0" applyBorder="1">
      <alignment wrapText="1"/>
    </xf>
    <xf numFmtId="0" fontId="0" fillId="0" borderId="12" xfId="0" applyBorder="1">
      <alignment wrapText="1"/>
    </xf>
    <xf numFmtId="0" fontId="11" fillId="0" borderId="3" xfId="0" applyFont="1" applyBorder="1">
      <alignment wrapText="1"/>
    </xf>
    <xf numFmtId="0" fontId="11" fillId="0" borderId="16" xfId="0" applyFont="1" applyBorder="1">
      <alignment wrapText="1"/>
    </xf>
    <xf numFmtId="0" fontId="11" fillId="0" borderId="18" xfId="0" applyFont="1" applyBorder="1">
      <alignment wrapText="1"/>
    </xf>
    <xf numFmtId="0" fontId="11" fillId="0" borderId="19" xfId="0" applyFont="1" applyBorder="1">
      <alignment wrapText="1"/>
    </xf>
    <xf numFmtId="0" fontId="14" fillId="6" borderId="4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7" fillId="0" borderId="3" xfId="0" applyFont="1" applyBorder="1">
      <alignment wrapText="1"/>
    </xf>
    <xf numFmtId="0" fontId="18" fillId="0" borderId="3" xfId="0" applyFont="1" applyBorder="1" applyAlignment="1"/>
    <xf numFmtId="0" fontId="11" fillId="0" borderId="20" xfId="0" applyFont="1" applyBorder="1">
      <alignment wrapText="1"/>
    </xf>
    <xf numFmtId="0" fontId="19" fillId="0" borderId="3" xfId="0" applyFont="1" applyBorder="1" applyAlignment="1"/>
    <xf numFmtId="43" fontId="16" fillId="9" borderId="4" xfId="9" applyFont="1" applyFill="1" applyBorder="1" applyAlignment="1">
      <alignment wrapText="1"/>
    </xf>
    <xf numFmtId="9" fontId="16" fillId="9" borderId="4" xfId="6" applyFont="1" applyFill="1" applyBorder="1" applyAlignment="1">
      <alignment wrapText="1"/>
    </xf>
    <xf numFmtId="0" fontId="20" fillId="0" borderId="16" xfId="0" applyFont="1" applyBorder="1">
      <alignment wrapText="1"/>
    </xf>
    <xf numFmtId="0" fontId="21" fillId="6" borderId="4" xfId="0" applyFont="1" applyFill="1" applyBorder="1" applyAlignment="1">
      <alignment horizontal="center" wrapText="1"/>
    </xf>
    <xf numFmtId="0" fontId="20" fillId="0" borderId="3" xfId="0" applyFont="1" applyBorder="1">
      <alignment wrapText="1"/>
    </xf>
    <xf numFmtId="0" fontId="21" fillId="0" borderId="4" xfId="0" applyFont="1" applyBorder="1" applyAlignment="1">
      <alignment horizontal="center" wrapText="1"/>
    </xf>
    <xf numFmtId="164" fontId="20" fillId="0" borderId="4" xfId="1" applyFont="1" applyBorder="1" applyAlignment="1">
      <alignment wrapText="1"/>
    </xf>
    <xf numFmtId="0" fontId="20" fillId="0" borderId="4" xfId="0" applyFont="1" applyBorder="1">
      <alignment wrapText="1"/>
    </xf>
    <xf numFmtId="0" fontId="22" fillId="0" borderId="19" xfId="0" applyFont="1" applyBorder="1" applyAlignment="1"/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21" fillId="7" borderId="4" xfId="0" applyFont="1" applyFill="1" applyBorder="1" applyAlignment="1">
      <alignment horizontal="center" vertical="center" textRotation="90" wrapText="1"/>
    </xf>
    <xf numFmtId="0" fontId="13" fillId="8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7" xfId="0" applyFont="1" applyFill="1" applyBorder="1" applyAlignment="1">
      <alignment horizontal="left" vertical="center" wrapText="1"/>
    </xf>
    <xf numFmtId="43" fontId="23" fillId="9" borderId="4" xfId="9" applyFont="1" applyFill="1" applyBorder="1" applyAlignment="1">
      <alignment wrapText="1"/>
    </xf>
    <xf numFmtId="9" fontId="23" fillId="9" borderId="4" xfId="6" applyFont="1" applyFill="1" applyBorder="1" applyAlignment="1">
      <alignment wrapText="1"/>
    </xf>
    <xf numFmtId="164" fontId="23" fillId="9" borderId="4" xfId="1" applyFont="1" applyFill="1" applyBorder="1" applyAlignment="1">
      <alignment wrapText="1"/>
    </xf>
    <xf numFmtId="164" fontId="16" fillId="9" borderId="4" xfId="1" applyFont="1" applyFill="1" applyBorder="1" applyAlignment="1">
      <alignment wrapText="1"/>
    </xf>
    <xf numFmtId="164" fontId="16" fillId="0" borderId="4" xfId="1" applyFont="1" applyBorder="1" applyAlignment="1">
      <alignment wrapText="1"/>
    </xf>
    <xf numFmtId="0" fontId="16" fillId="9" borderId="4" xfId="0" applyFont="1" applyFill="1" applyBorder="1">
      <alignment wrapText="1"/>
    </xf>
    <xf numFmtId="164" fontId="24" fillId="0" borderId="3" xfId="1" applyFont="1" applyBorder="1" applyAlignment="1">
      <alignment wrapText="1"/>
    </xf>
  </cellXfs>
  <cellStyles count="15">
    <cellStyle name="Accent1" xfId="8" builtinId="29" customBuiltin="1"/>
    <cellStyle name="Comma" xfId="9" builtinId="3"/>
    <cellStyle name="Currency" xfId="1" builtinId="4" customBuiltin="1"/>
    <cellStyle name="Currency [0]" xfId="2" builtinId="7" customBuiltin="1"/>
    <cellStyle name="Currency [0] 2" xfId="11" xr:uid="{E248E273-F9A1-48F6-BE6C-8952FD31F9A5}"/>
    <cellStyle name="Date" xfId="12" xr:uid="{B4E6C494-B221-4B9B-8629-1DD352BE78EC}"/>
    <cellStyle name="Followed Hyperlink" xfId="5" builtinId="9" customBuiltin="1"/>
    <cellStyle name="Heading 1" xfId="3" builtinId="16" customBuiltin="1"/>
    <cellStyle name="Hyperlink" xfId="4" builtinId="8" customBuiltin="1"/>
    <cellStyle name="Normal" xfId="0" builtinId="0" customBuiltin="1"/>
    <cellStyle name="Normal 2" xfId="10" xr:uid="{D656A19C-6498-4A68-ABE1-3C24C3B401B9}"/>
    <cellStyle name="Normal 3" xfId="14" xr:uid="{F52527FB-CE8F-46DF-863C-B1F308C9DF04}"/>
    <cellStyle name="Note" xfId="7" builtinId="10" customBuiltin="1"/>
    <cellStyle name="Percent" xfId="6" builtinId="5" customBuiltin="1"/>
    <cellStyle name="Revenue" xfId="13" xr:uid="{C245583C-824D-498B-9DA1-240189FEC1EC}"/>
  </cellStyles>
  <dxfs count="9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9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 tint="-0.499984740745262"/>
      </font>
      <border>
        <left/>
        <right/>
        <top style="thick">
          <color theme="4" tint="-0.499984740745262"/>
        </top>
        <bottom style="thin">
          <color theme="4" tint="-0.499984740745262"/>
        </bottom>
        <vertical style="thick">
          <color theme="2"/>
        </vertical>
      </border>
    </dxf>
  </dxfs>
  <tableStyles count="2" defaultTableStyle="Regional Sales" defaultPivotStyle="PivotStyleLight1">
    <tableStyle name="Regional Sales" pivot="0" count="5" xr9:uid="{00000000-0011-0000-FFFF-FFFF00000000}">
      <tableStyleElement type="headerRow" dxfId="8"/>
      <tableStyleElement type="totalRow" dxfId="7"/>
      <tableStyleElement type="firstColumn" dxfId="6"/>
      <tableStyleElement type="lastColumn" dxfId="5"/>
      <tableStyleElement type="lastHeaderCell" dxfId="4"/>
    </tableStyle>
    <tableStyle name="TableStyleLight4 2" pivot="0" count="4" xr9:uid="{AB82B924-16B2-439E-96B7-F2B3B2364DB0}"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44E5A"/>
      <color rgb="FF2F6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by State</a:t>
            </a:r>
          </a:p>
        </c:rich>
      </c:tx>
      <c:layout>
        <c:manualLayout>
          <c:xMode val="edge"/>
          <c:yMode val="edge"/>
          <c:x val="3.5376548080743642E-2"/>
          <c:y val="3.2106415613035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State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8-4B77-AA2B-334F778A3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8-4B77-AA2B-334F778A33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8-4B77-AA2B-334F778A33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8-4B77-AA2B-334F778A33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8-4B77-AA2B-334F778A33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8-4B77-AA2B-334F778A33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8-4B77-AA2B-334F778A33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8-4B77-AA2B-334F778A333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'Monthly Sales Report'!$C$18:$C$25</c:f>
              <c:strCache>
                <c:ptCount val="8"/>
                <c:pt idx="0">
                  <c:v>ACT</c:v>
                </c:pt>
                <c:pt idx="1">
                  <c:v>NSW</c:v>
                </c:pt>
                <c:pt idx="2">
                  <c:v>NT</c:v>
                </c:pt>
                <c:pt idx="3">
                  <c:v>QLD</c:v>
                </c:pt>
                <c:pt idx="4">
                  <c:v>SA</c:v>
                </c:pt>
                <c:pt idx="5">
                  <c:v>TAS</c:v>
                </c:pt>
                <c:pt idx="6">
                  <c:v>VIC</c:v>
                </c:pt>
                <c:pt idx="7">
                  <c:v>WA</c:v>
                </c:pt>
              </c:strCache>
            </c:strRef>
          </c:cat>
          <c:val>
            <c:numRef>
              <c:f>'Monthly Sales Report'!$Q$18:$Q$25</c:f>
              <c:numCache>
                <c:formatCode>0%</c:formatCode>
                <c:ptCount val="8"/>
                <c:pt idx="0">
                  <c:v>0</c:v>
                </c:pt>
                <c:pt idx="1">
                  <c:v>0.44434252894862331</c:v>
                </c:pt>
                <c:pt idx="2">
                  <c:v>0</c:v>
                </c:pt>
                <c:pt idx="3">
                  <c:v>0.22731609369518144</c:v>
                </c:pt>
                <c:pt idx="4">
                  <c:v>0</c:v>
                </c:pt>
                <c:pt idx="5">
                  <c:v>0.25043455067957293</c:v>
                </c:pt>
                <c:pt idx="6">
                  <c:v>7.7906826676622173E-2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D74-9A36-0ACC75751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202442</xdr:colOff>
      <xdr:row>6</xdr:row>
      <xdr:rowOff>150269</xdr:rowOff>
    </xdr:from>
    <xdr:to>
      <xdr:col>9</xdr:col>
      <xdr:colOff>487680</xdr:colOff>
      <xdr:row>25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F579A-8A85-5B3B-C65D-12E51153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242" y="1626644"/>
          <a:ext cx="3942838" cy="3433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600075</xdr:colOff>
      <xdr:row>13</xdr:row>
      <xdr:rowOff>114300</xdr:rowOff>
    </xdr:from>
    <xdr:to>
      <xdr:col>22</xdr:col>
      <xdr:colOff>152400</xdr:colOff>
      <xdr:row>28</xdr:row>
      <xdr:rowOff>172402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F2F5EE-BBAB-32C7-6CB5-DDA7400E4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gional Sales">
      <a:dk1>
        <a:sysClr val="windowText" lastClr="000000"/>
      </a:dk1>
      <a:lt1>
        <a:sysClr val="window" lastClr="FFFFFF"/>
      </a:lt1>
      <a:dk2>
        <a:srgbClr val="39352A"/>
      </a:dk2>
      <a:lt2>
        <a:srgbClr val="F1F0ED"/>
      </a:lt2>
      <a:accent1>
        <a:srgbClr val="B5D7E1"/>
      </a:accent1>
      <a:accent2>
        <a:srgbClr val="FBB787"/>
      </a:accent2>
      <a:accent3>
        <a:srgbClr val="EDD3A9"/>
      </a:accent3>
      <a:accent4>
        <a:srgbClr val="AACEBD"/>
      </a:accent4>
      <a:accent5>
        <a:srgbClr val="FFCD95"/>
      </a:accent5>
      <a:accent6>
        <a:srgbClr val="D7B3BF"/>
      </a:accent6>
      <a:hlink>
        <a:srgbClr val="ADD2DE"/>
      </a:hlink>
      <a:folHlink>
        <a:srgbClr val="D7B3BF"/>
      </a:folHlink>
    </a:clrScheme>
    <a:fontScheme name="Regional Sale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07FD-9F9B-4AD7-9180-681B5B5AB340}">
  <dimension ref="B3:L29"/>
  <sheetViews>
    <sheetView workbookViewId="0">
      <selection activeCell="O9" sqref="O9"/>
    </sheetView>
  </sheetViews>
  <sheetFormatPr defaultColWidth="8.88671875" defaultRowHeight="14.4" x14ac:dyDescent="0.3"/>
  <cols>
    <col min="1" max="16384" width="8.88671875" style="1"/>
  </cols>
  <sheetData>
    <row r="3" spans="2:12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 x14ac:dyDescent="0.3">
      <c r="B4" s="5"/>
      <c r="L4" s="6"/>
    </row>
    <row r="5" spans="2:12" ht="30.6" customHeight="1" x14ac:dyDescent="0.45">
      <c r="B5" s="29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28.95" customHeight="1" x14ac:dyDescent="0.45">
      <c r="B6" s="32" t="s">
        <v>14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x14ac:dyDescent="0.3">
      <c r="B7" s="5"/>
      <c r="L7" s="6"/>
    </row>
    <row r="8" spans="2:12" x14ac:dyDescent="0.3">
      <c r="B8" s="5"/>
      <c r="L8" s="6"/>
    </row>
    <row r="9" spans="2:12" x14ac:dyDescent="0.3">
      <c r="B9" s="5"/>
      <c r="L9" s="6"/>
    </row>
    <row r="10" spans="2:12" x14ac:dyDescent="0.3">
      <c r="B10" s="5"/>
      <c r="L10" s="6"/>
    </row>
    <row r="11" spans="2:12" x14ac:dyDescent="0.3">
      <c r="B11" s="5"/>
      <c r="L11" s="6"/>
    </row>
    <row r="12" spans="2:12" x14ac:dyDescent="0.3">
      <c r="B12" s="5"/>
      <c r="L12" s="6"/>
    </row>
    <row r="13" spans="2:12" x14ac:dyDescent="0.3">
      <c r="B13" s="5"/>
      <c r="L13" s="6"/>
    </row>
    <row r="14" spans="2:12" x14ac:dyDescent="0.3">
      <c r="B14" s="5"/>
      <c r="L14" s="6"/>
    </row>
    <row r="15" spans="2:12" x14ac:dyDescent="0.3">
      <c r="B15" s="5"/>
      <c r="L15" s="6"/>
    </row>
    <row r="16" spans="2:12" x14ac:dyDescent="0.3">
      <c r="B16" s="5"/>
      <c r="L16" s="6"/>
    </row>
    <row r="17" spans="2:12" x14ac:dyDescent="0.3">
      <c r="B17" s="5"/>
      <c r="L17" s="6"/>
    </row>
    <row r="18" spans="2:12" x14ac:dyDescent="0.3">
      <c r="B18" s="5"/>
      <c r="L18" s="6"/>
    </row>
    <row r="19" spans="2:12" x14ac:dyDescent="0.3">
      <c r="B19" s="5"/>
      <c r="L19" s="6"/>
    </row>
    <row r="20" spans="2:12" x14ac:dyDescent="0.3">
      <c r="B20" s="5"/>
      <c r="L20" s="6"/>
    </row>
    <row r="21" spans="2:12" x14ac:dyDescent="0.3">
      <c r="B21" s="5"/>
      <c r="L21" s="6"/>
    </row>
    <row r="22" spans="2:12" x14ac:dyDescent="0.3">
      <c r="B22" s="5"/>
      <c r="L22" s="6"/>
    </row>
    <row r="23" spans="2:12" x14ac:dyDescent="0.3">
      <c r="B23" s="5"/>
      <c r="L23" s="6"/>
    </row>
    <row r="24" spans="2:12" x14ac:dyDescent="0.3">
      <c r="B24" s="5"/>
      <c r="L24" s="6"/>
    </row>
    <row r="25" spans="2:12" x14ac:dyDescent="0.3">
      <c r="B25" s="5"/>
      <c r="L25" s="6"/>
    </row>
    <row r="26" spans="2:12" x14ac:dyDescent="0.3">
      <c r="B26" s="5"/>
      <c r="L26" s="6"/>
    </row>
    <row r="27" spans="2:12" x14ac:dyDescent="0.3">
      <c r="B27" s="5"/>
      <c r="L27" s="6"/>
    </row>
    <row r="28" spans="2:12" x14ac:dyDescent="0.3">
      <c r="B28" s="5"/>
      <c r="L28" s="6"/>
    </row>
    <row r="29" spans="2:12" x14ac:dyDescent="0.3"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</row>
  </sheetData>
  <mergeCells count="2">
    <mergeCell ref="B5:L5"/>
    <mergeCell ref="B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C0CE-97D6-4762-BBFE-DC802B61D94E}">
  <dimension ref="A3:U32"/>
  <sheetViews>
    <sheetView tabSelected="1" workbookViewId="0">
      <selection activeCell="M31" sqref="M31"/>
    </sheetView>
  </sheetViews>
  <sheetFormatPr defaultColWidth="8.88671875" defaultRowHeight="14.4" x14ac:dyDescent="0.3"/>
  <cols>
    <col min="1" max="2" width="5.6640625" style="10" customWidth="1"/>
    <col min="3" max="3" width="16.44140625" style="10" customWidth="1"/>
    <col min="4" max="16" width="8.88671875" style="10"/>
    <col min="17" max="17" width="9.44140625" style="10" customWidth="1"/>
    <col min="18" max="18" width="8.88671875" style="10"/>
    <col min="19" max="19" width="18.77734375" style="10" customWidth="1"/>
    <col min="20" max="20" width="14" style="10" customWidth="1"/>
    <col min="21" max="21" width="8" style="10" customWidth="1"/>
    <col min="22" max="16384" width="8.88671875" style="10"/>
  </cols>
  <sheetData>
    <row r="3" spans="1:21" ht="37.200000000000003" customHeight="1" x14ac:dyDescent="0.3">
      <c r="B3" s="37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S3" s="14" t="s">
        <v>26</v>
      </c>
      <c r="T3" s="14" t="s">
        <v>28</v>
      </c>
      <c r="U3" s="14" t="s">
        <v>29</v>
      </c>
    </row>
    <row r="4" spans="1:21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S4" s="15" t="s">
        <v>21</v>
      </c>
      <c r="T4" s="20">
        <v>249.3</v>
      </c>
      <c r="U4" s="21">
        <f t="shared" ref="U4:U11" si="0">T4/$T$12</f>
        <v>9.6772315276672551E-3</v>
      </c>
    </row>
    <row r="5" spans="1:21" s="24" customFormat="1" ht="16.95" customHeight="1" x14ac:dyDescent="0.3">
      <c r="A5" s="22"/>
      <c r="B5" s="35" t="s">
        <v>31</v>
      </c>
      <c r="C5" s="23" t="s">
        <v>22</v>
      </c>
      <c r="D5" s="23" t="s">
        <v>0</v>
      </c>
      <c r="E5" s="23" t="s">
        <v>1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  <c r="K5" s="23" t="s">
        <v>7</v>
      </c>
      <c r="L5" s="23" t="s">
        <v>8</v>
      </c>
      <c r="M5" s="23" t="s">
        <v>9</v>
      </c>
      <c r="N5" s="23" t="s">
        <v>10</v>
      </c>
      <c r="O5" s="23" t="s">
        <v>11</v>
      </c>
      <c r="P5" s="23" t="s">
        <v>12</v>
      </c>
      <c r="Q5" s="23" t="s">
        <v>29</v>
      </c>
      <c r="S5" s="25" t="s">
        <v>27</v>
      </c>
      <c r="T5" s="20">
        <v>453.3</v>
      </c>
      <c r="U5" s="21">
        <f t="shared" si="0"/>
        <v>1.7596025076179571E-2</v>
      </c>
    </row>
    <row r="6" spans="1:21" s="24" customFormat="1" x14ac:dyDescent="0.3">
      <c r="A6" s="22"/>
      <c r="B6" s="35"/>
      <c r="C6" s="25" t="s">
        <v>27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42">
        <f>SUM(D6:O6)</f>
        <v>0</v>
      </c>
      <c r="Q6" s="41">
        <f t="shared" ref="Q6:Q14" si="1">P6/$P$14</f>
        <v>0</v>
      </c>
      <c r="S6" s="25" t="s">
        <v>18</v>
      </c>
      <c r="T6" s="20">
        <v>569.79999999999995</v>
      </c>
      <c r="U6" s="21">
        <f t="shared" si="0"/>
        <v>2.2118277274227043E-2</v>
      </c>
    </row>
    <row r="7" spans="1:21" s="24" customFormat="1" x14ac:dyDescent="0.3">
      <c r="A7" s="22"/>
      <c r="B7" s="35"/>
      <c r="C7" s="25" t="s">
        <v>16</v>
      </c>
      <c r="D7" s="26">
        <v>21800</v>
      </c>
      <c r="E7" s="26">
        <v>22900</v>
      </c>
      <c r="F7" s="26">
        <v>24800</v>
      </c>
      <c r="G7" s="26">
        <v>25000</v>
      </c>
      <c r="H7" s="26">
        <v>25400</v>
      </c>
      <c r="I7" s="26">
        <v>25600</v>
      </c>
      <c r="J7" s="26"/>
      <c r="K7" s="26"/>
      <c r="L7" s="26"/>
      <c r="M7" s="26"/>
      <c r="N7" s="26"/>
      <c r="O7" s="26"/>
      <c r="P7" s="42">
        <f>SUM(D7:O7)</f>
        <v>145500</v>
      </c>
      <c r="Q7" s="41">
        <f t="shared" si="1"/>
        <v>0.48400939410672822</v>
      </c>
      <c r="S7" s="25" t="s">
        <v>19</v>
      </c>
      <c r="T7" s="20">
        <v>1806.6</v>
      </c>
      <c r="U7" s="21">
        <f t="shared" si="0"/>
        <v>7.0127904042854641E-2</v>
      </c>
    </row>
    <row r="8" spans="1:21" s="24" customFormat="1" x14ac:dyDescent="0.3">
      <c r="A8" s="22"/>
      <c r="B8" s="35"/>
      <c r="C8" s="25" t="s">
        <v>21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42">
        <f t="shared" ref="P8:P14" si="2">SUM(D8:O8)</f>
        <v>0</v>
      </c>
      <c r="Q8" s="41">
        <f t="shared" si="1"/>
        <v>0</v>
      </c>
      <c r="S8" s="25" t="s">
        <v>20</v>
      </c>
      <c r="T8" s="20">
        <v>2762.2</v>
      </c>
      <c r="U8" s="21">
        <f t="shared" si="0"/>
        <v>0.10722201735147409</v>
      </c>
    </row>
    <row r="9" spans="1:21" s="24" customFormat="1" x14ac:dyDescent="0.3">
      <c r="A9" s="22"/>
      <c r="B9" s="35"/>
      <c r="C9" s="25" t="s">
        <v>15</v>
      </c>
      <c r="D9" s="26">
        <v>12000</v>
      </c>
      <c r="E9" s="26">
        <v>12120</v>
      </c>
      <c r="F9" s="26">
        <v>12345</v>
      </c>
      <c r="G9" s="26">
        <v>12659</v>
      </c>
      <c r="H9" s="26">
        <v>12458</v>
      </c>
      <c r="I9" s="26">
        <v>12222</v>
      </c>
      <c r="J9" s="26"/>
      <c r="K9" s="26"/>
      <c r="L9" s="26"/>
      <c r="M9" s="26"/>
      <c r="N9" s="26"/>
      <c r="O9" s="26"/>
      <c r="P9" s="42">
        <f t="shared" si="2"/>
        <v>73804</v>
      </c>
      <c r="Q9" s="41">
        <f t="shared" si="1"/>
        <v>0.24551085445122317</v>
      </c>
      <c r="S9" s="25" t="s">
        <v>15</v>
      </c>
      <c r="T9" s="20">
        <v>5265</v>
      </c>
      <c r="U9" s="21">
        <f t="shared" si="0"/>
        <v>0.20437474525939872</v>
      </c>
    </row>
    <row r="10" spans="1:21" s="24" customFormat="1" ht="14.4" customHeight="1" x14ac:dyDescent="0.3">
      <c r="A10" s="22"/>
      <c r="B10" s="35"/>
      <c r="C10" s="25" t="s">
        <v>19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42">
        <f t="shared" si="2"/>
        <v>0</v>
      </c>
      <c r="Q10" s="41">
        <f t="shared" si="1"/>
        <v>0</v>
      </c>
      <c r="S10" s="25" t="s">
        <v>17</v>
      </c>
      <c r="T10" s="20">
        <v>6559.9</v>
      </c>
      <c r="U10" s="21">
        <f t="shared" si="0"/>
        <v>0.25463967548473498</v>
      </c>
    </row>
    <row r="11" spans="1:21" s="24" customFormat="1" ht="14.4" customHeight="1" x14ac:dyDescent="0.3">
      <c r="A11" s="22"/>
      <c r="B11" s="35"/>
      <c r="C11" s="25" t="s">
        <v>18</v>
      </c>
      <c r="D11" s="26">
        <v>13000</v>
      </c>
      <c r="E11" s="26">
        <v>13500</v>
      </c>
      <c r="F11" s="26">
        <v>13560</v>
      </c>
      <c r="G11" s="26">
        <v>13700</v>
      </c>
      <c r="H11" s="26">
        <v>13750</v>
      </c>
      <c r="I11" s="26">
        <v>13800</v>
      </c>
      <c r="J11" s="26"/>
      <c r="K11" s="26"/>
      <c r="L11" s="26"/>
      <c r="M11" s="26"/>
      <c r="N11" s="26"/>
      <c r="O11" s="26"/>
      <c r="P11" s="42">
        <f t="shared" si="2"/>
        <v>81310</v>
      </c>
      <c r="Q11" s="41">
        <f t="shared" si="1"/>
        <v>0.27047975144204861</v>
      </c>
      <c r="S11" s="25" t="s">
        <v>16</v>
      </c>
      <c r="T11" s="20">
        <v>8095.4</v>
      </c>
      <c r="U11" s="21">
        <f t="shared" si="0"/>
        <v>0.31424412398346369</v>
      </c>
    </row>
    <row r="12" spans="1:21" s="24" customFormat="1" x14ac:dyDescent="0.3">
      <c r="A12" s="22"/>
      <c r="B12" s="35"/>
      <c r="C12" s="25" t="s">
        <v>17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42">
        <f t="shared" si="2"/>
        <v>0</v>
      </c>
      <c r="Q12" s="41">
        <f t="shared" si="1"/>
        <v>0</v>
      </c>
      <c r="S12" s="25" t="s">
        <v>13</v>
      </c>
      <c r="T12" s="40">
        <f>SUM(T4:T11)</f>
        <v>25761.5</v>
      </c>
      <c r="U12" s="41">
        <f>SUM(U4:U11)</f>
        <v>1</v>
      </c>
    </row>
    <row r="13" spans="1:21" s="24" customFormat="1" x14ac:dyDescent="0.3">
      <c r="A13" s="22"/>
      <c r="B13" s="35"/>
      <c r="C13" s="25" t="s">
        <v>20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2">
        <f t="shared" si="2"/>
        <v>0</v>
      </c>
      <c r="Q13" s="41">
        <f t="shared" si="1"/>
        <v>0</v>
      </c>
      <c r="S13" s="28" t="s">
        <v>35</v>
      </c>
    </row>
    <row r="14" spans="1:21" s="24" customFormat="1" ht="14.4" customHeight="1" x14ac:dyDescent="0.3">
      <c r="A14" s="22"/>
      <c r="B14" s="35"/>
      <c r="C14" s="25" t="s">
        <v>24</v>
      </c>
      <c r="D14" s="42">
        <f>SUM(D6:D13)</f>
        <v>46800</v>
      </c>
      <c r="E14" s="42">
        <f t="shared" ref="E14:O14" si="3">SUM(E6:E13)</f>
        <v>48520</v>
      </c>
      <c r="F14" s="42">
        <f t="shared" si="3"/>
        <v>50705</v>
      </c>
      <c r="G14" s="42">
        <f t="shared" si="3"/>
        <v>51359</v>
      </c>
      <c r="H14" s="42">
        <f t="shared" si="3"/>
        <v>51608</v>
      </c>
      <c r="I14" s="42">
        <f t="shared" si="3"/>
        <v>51622</v>
      </c>
      <c r="J14" s="42">
        <f t="shared" si="3"/>
        <v>0</v>
      </c>
      <c r="K14" s="42">
        <f t="shared" si="3"/>
        <v>0</v>
      </c>
      <c r="L14" s="42">
        <f t="shared" si="3"/>
        <v>0</v>
      </c>
      <c r="M14" s="42">
        <f t="shared" si="3"/>
        <v>0</v>
      </c>
      <c r="N14" s="42">
        <f t="shared" si="3"/>
        <v>0</v>
      </c>
      <c r="O14" s="42">
        <f t="shared" si="3"/>
        <v>0</v>
      </c>
      <c r="P14" s="42">
        <f t="shared" si="2"/>
        <v>300614</v>
      </c>
      <c r="Q14" s="41">
        <f t="shared" si="1"/>
        <v>1</v>
      </c>
    </row>
    <row r="15" spans="1:21" s="24" customFormat="1" ht="14.4" customHeight="1" x14ac:dyDescent="0.3">
      <c r="A15" s="22"/>
      <c r="B15" s="35"/>
      <c r="C15" s="25" t="s">
        <v>23</v>
      </c>
      <c r="D15" s="43">
        <f>AVERAGE(D7:D14)</f>
        <v>23400</v>
      </c>
      <c r="E15" s="43">
        <f t="shared" ref="E15:I15" si="4">AVERAGE(E7:E14)</f>
        <v>24260</v>
      </c>
      <c r="F15" s="43">
        <f t="shared" si="4"/>
        <v>25352.5</v>
      </c>
      <c r="G15" s="43">
        <f t="shared" si="4"/>
        <v>25679.5</v>
      </c>
      <c r="H15" s="43">
        <f t="shared" si="4"/>
        <v>25804</v>
      </c>
      <c r="I15" s="43">
        <f t="shared" si="4"/>
        <v>25811</v>
      </c>
      <c r="J15" s="44"/>
      <c r="K15" s="44"/>
      <c r="L15" s="44"/>
      <c r="M15" s="44"/>
      <c r="N15" s="44"/>
      <c r="O15" s="44"/>
      <c r="P15" s="44"/>
      <c r="Q15" s="44"/>
    </row>
    <row r="16" spans="1:21" x14ac:dyDescent="0.3">
      <c r="B16" s="18"/>
      <c r="C16" s="16"/>
    </row>
    <row r="17" spans="1:17" x14ac:dyDescent="0.3">
      <c r="A17" s="11"/>
      <c r="B17" s="36" t="s">
        <v>32</v>
      </c>
      <c r="C17" s="14" t="s">
        <v>22</v>
      </c>
      <c r="D17" s="14" t="s">
        <v>0</v>
      </c>
      <c r="E17" s="14" t="s">
        <v>1</v>
      </c>
      <c r="F17" s="14" t="s">
        <v>2</v>
      </c>
      <c r="G17" s="14" t="s">
        <v>3</v>
      </c>
      <c r="H17" s="14" t="s">
        <v>4</v>
      </c>
      <c r="I17" s="14" t="s">
        <v>5</v>
      </c>
      <c r="J17" s="14" t="s">
        <v>6</v>
      </c>
      <c r="K17" s="14" t="s">
        <v>7</v>
      </c>
      <c r="L17" s="14" t="s">
        <v>8</v>
      </c>
      <c r="M17" s="14" t="s">
        <v>9</v>
      </c>
      <c r="N17" s="14" t="s">
        <v>10</v>
      </c>
      <c r="O17" s="14" t="s">
        <v>11</v>
      </c>
      <c r="P17" s="14" t="s">
        <v>12</v>
      </c>
      <c r="Q17" s="14" t="s">
        <v>29</v>
      </c>
    </row>
    <row r="18" spans="1:17" s="24" customFormat="1" x14ac:dyDescent="0.3">
      <c r="A18" s="22"/>
      <c r="B18" s="36"/>
      <c r="C18" s="25" t="s">
        <v>27</v>
      </c>
      <c r="D18" s="26"/>
      <c r="E18" s="26"/>
      <c r="F18" s="26"/>
      <c r="G18" s="26"/>
      <c r="H18" s="26"/>
      <c r="I18" s="26"/>
      <c r="J18" s="43"/>
      <c r="K18" s="43"/>
      <c r="L18" s="43"/>
      <c r="M18" s="43"/>
      <c r="N18" s="43"/>
      <c r="O18" s="43"/>
      <c r="P18" s="42">
        <f>SUM(D18:O18)</f>
        <v>0</v>
      </c>
      <c r="Q18" s="41">
        <f>P18/$P$26</f>
        <v>0</v>
      </c>
    </row>
    <row r="19" spans="1:17" s="24" customFormat="1" x14ac:dyDescent="0.3">
      <c r="A19" s="22"/>
      <c r="B19" s="36"/>
      <c r="C19" s="25" t="s">
        <v>16</v>
      </c>
      <c r="D19" s="26">
        <v>20523</v>
      </c>
      <c r="E19" s="26">
        <v>22865</v>
      </c>
      <c r="F19" s="26">
        <v>24666</v>
      </c>
      <c r="G19" s="26">
        <v>24888</v>
      </c>
      <c r="H19" s="26">
        <v>25102</v>
      </c>
      <c r="I19" s="26">
        <v>25362</v>
      </c>
      <c r="J19" s="43">
        <f>$F$30*$Q$7</f>
        <v>16940.328793735487</v>
      </c>
      <c r="K19" s="43">
        <f t="shared" ref="K19:O19" si="5">$F$30*$Q$7</f>
        <v>16940.328793735487</v>
      </c>
      <c r="L19" s="43">
        <f t="shared" si="5"/>
        <v>16940.328793735487</v>
      </c>
      <c r="M19" s="43">
        <f t="shared" si="5"/>
        <v>16940.328793735487</v>
      </c>
      <c r="N19" s="43">
        <f t="shared" si="5"/>
        <v>16940.328793735487</v>
      </c>
      <c r="O19" s="43">
        <f t="shared" si="5"/>
        <v>16940.328793735487</v>
      </c>
      <c r="P19" s="42">
        <f>SUM(D19:O19)</f>
        <v>245047.97276241286</v>
      </c>
      <c r="Q19" s="41">
        <f t="shared" ref="Q19:Q26" si="6">P19/$P$26</f>
        <v>0.44434252894862331</v>
      </c>
    </row>
    <row r="20" spans="1:17" s="24" customFormat="1" x14ac:dyDescent="0.3">
      <c r="A20" s="22"/>
      <c r="B20" s="36"/>
      <c r="C20" s="25" t="s">
        <v>21</v>
      </c>
      <c r="D20" s="27"/>
      <c r="E20" s="27"/>
      <c r="F20" s="27"/>
      <c r="G20" s="27"/>
      <c r="H20" s="27"/>
      <c r="I20" s="27"/>
      <c r="J20" s="45"/>
      <c r="K20" s="45"/>
      <c r="L20" s="45"/>
      <c r="M20" s="45"/>
      <c r="N20" s="45"/>
      <c r="O20" s="45"/>
      <c r="P20" s="42">
        <f t="shared" ref="P20:P26" si="7">SUM(D20:O20)</f>
        <v>0</v>
      </c>
      <c r="Q20" s="41">
        <f t="shared" si="6"/>
        <v>0</v>
      </c>
    </row>
    <row r="21" spans="1:17" s="24" customFormat="1" x14ac:dyDescent="0.3">
      <c r="A21" s="22"/>
      <c r="B21" s="36"/>
      <c r="C21" s="25" t="s">
        <v>15</v>
      </c>
      <c r="D21" s="26">
        <v>12000</v>
      </c>
      <c r="E21" s="26">
        <v>12120</v>
      </c>
      <c r="F21" s="26">
        <v>12345</v>
      </c>
      <c r="G21" s="26">
        <v>12659</v>
      </c>
      <c r="H21" s="26">
        <v>12458</v>
      </c>
      <c r="I21" s="26">
        <v>12222</v>
      </c>
      <c r="J21" s="43">
        <f>$F$30*$Q$9</f>
        <v>8592.8799057928118</v>
      </c>
      <c r="K21" s="43">
        <f t="shared" ref="K21:O21" si="8">$F$30*$Q$9</f>
        <v>8592.8799057928118</v>
      </c>
      <c r="L21" s="43">
        <f t="shared" si="8"/>
        <v>8592.8799057928118</v>
      </c>
      <c r="M21" s="43">
        <f t="shared" si="8"/>
        <v>8592.8799057928118</v>
      </c>
      <c r="N21" s="43">
        <f t="shared" si="8"/>
        <v>8592.8799057928118</v>
      </c>
      <c r="O21" s="43">
        <f t="shared" si="8"/>
        <v>8592.8799057928118</v>
      </c>
      <c r="P21" s="42">
        <f t="shared" si="7"/>
        <v>125361.27943475687</v>
      </c>
      <c r="Q21" s="41">
        <f t="shared" si="6"/>
        <v>0.22731609369518144</v>
      </c>
    </row>
    <row r="22" spans="1:17" s="24" customFormat="1" x14ac:dyDescent="0.3">
      <c r="A22" s="22"/>
      <c r="B22" s="36"/>
      <c r="C22" s="25" t="s">
        <v>19</v>
      </c>
      <c r="D22" s="26"/>
      <c r="E22" s="26"/>
      <c r="F22" s="26"/>
      <c r="G22" s="26"/>
      <c r="H22" s="26"/>
      <c r="I22" s="26"/>
      <c r="J22" s="43"/>
      <c r="K22" s="43"/>
      <c r="L22" s="43"/>
      <c r="M22" s="43"/>
      <c r="N22" s="43"/>
      <c r="O22" s="43"/>
      <c r="P22" s="42">
        <f t="shared" si="7"/>
        <v>0</v>
      </c>
      <c r="Q22" s="41">
        <f t="shared" si="6"/>
        <v>0</v>
      </c>
    </row>
    <row r="23" spans="1:17" s="24" customFormat="1" x14ac:dyDescent="0.3">
      <c r="A23" s="22"/>
      <c r="B23" s="36"/>
      <c r="C23" s="25" t="s">
        <v>18</v>
      </c>
      <c r="D23" s="26">
        <v>13000</v>
      </c>
      <c r="E23" s="26">
        <v>13500</v>
      </c>
      <c r="F23" s="26">
        <v>13560</v>
      </c>
      <c r="G23" s="26">
        <v>13700</v>
      </c>
      <c r="H23" s="26">
        <v>13750</v>
      </c>
      <c r="I23" s="26">
        <v>13800</v>
      </c>
      <c r="J23" s="43">
        <f t="shared" ref="J23:O23" si="9">$F$30*$Q$11</f>
        <v>9466.7913004717011</v>
      </c>
      <c r="K23" s="43">
        <f t="shared" si="9"/>
        <v>9466.7913004717011</v>
      </c>
      <c r="L23" s="43">
        <f t="shared" si="9"/>
        <v>9466.7913004717011</v>
      </c>
      <c r="M23" s="43">
        <f t="shared" si="9"/>
        <v>9466.7913004717011</v>
      </c>
      <c r="N23" s="43">
        <f t="shared" si="9"/>
        <v>9466.7913004717011</v>
      </c>
      <c r="O23" s="43">
        <f t="shared" si="9"/>
        <v>9466.7913004717011</v>
      </c>
      <c r="P23" s="42">
        <f t="shared" si="7"/>
        <v>138110.74780283018</v>
      </c>
      <c r="Q23" s="41">
        <f t="shared" si="6"/>
        <v>0.25043455067957293</v>
      </c>
    </row>
    <row r="24" spans="1:17" s="24" customFormat="1" x14ac:dyDescent="0.3">
      <c r="A24" s="22"/>
      <c r="B24" s="36"/>
      <c r="C24" s="25" t="s">
        <v>17</v>
      </c>
      <c r="D24" s="26"/>
      <c r="E24" s="26"/>
      <c r="F24" s="26"/>
      <c r="G24" s="26"/>
      <c r="H24" s="26"/>
      <c r="I24" s="26"/>
      <c r="J24" s="43"/>
      <c r="K24" s="43">
        <f>$F$30*$Q$9</f>
        <v>8592.8799057928118</v>
      </c>
      <c r="L24" s="43">
        <f>$F$30*$Q$9</f>
        <v>8592.8799057928118</v>
      </c>
      <c r="M24" s="43">
        <f>$F$30*$Q$9</f>
        <v>8592.8799057928118</v>
      </c>
      <c r="N24" s="43">
        <f>$F$30*$Q$9</f>
        <v>8592.8799057928118</v>
      </c>
      <c r="O24" s="43">
        <f>$F$30*$Q$9</f>
        <v>8592.8799057928118</v>
      </c>
      <c r="P24" s="42">
        <f t="shared" si="7"/>
        <v>42964.399528964059</v>
      </c>
      <c r="Q24" s="41">
        <f t="shared" si="6"/>
        <v>7.7906826676622173E-2</v>
      </c>
    </row>
    <row r="25" spans="1:17" s="24" customFormat="1" x14ac:dyDescent="0.3">
      <c r="A25" s="22"/>
      <c r="B25" s="36"/>
      <c r="C25" s="25" t="s">
        <v>20</v>
      </c>
      <c r="D25" s="26"/>
      <c r="E25" s="26"/>
      <c r="F25" s="26"/>
      <c r="G25" s="26"/>
      <c r="H25" s="26"/>
      <c r="I25" s="26"/>
      <c r="J25" s="43"/>
      <c r="K25" s="43"/>
      <c r="L25" s="43"/>
      <c r="M25" s="43"/>
      <c r="N25" s="43"/>
      <c r="O25" s="43"/>
      <c r="P25" s="42">
        <f t="shared" si="7"/>
        <v>0</v>
      </c>
      <c r="Q25" s="41">
        <f t="shared" si="6"/>
        <v>0</v>
      </c>
    </row>
    <row r="26" spans="1:17" s="24" customFormat="1" x14ac:dyDescent="0.3">
      <c r="A26" s="22"/>
      <c r="B26" s="36"/>
      <c r="C26" s="25" t="s">
        <v>24</v>
      </c>
      <c r="D26" s="42">
        <f>SUM(D18:D25)</f>
        <v>45523</v>
      </c>
      <c r="E26" s="42">
        <f t="shared" ref="E26" si="10">SUM(E18:E25)</f>
        <v>48485</v>
      </c>
      <c r="F26" s="42">
        <f t="shared" ref="F26" si="11">SUM(F18:F25)</f>
        <v>50571</v>
      </c>
      <c r="G26" s="42">
        <f t="shared" ref="G26" si="12">SUM(G18:G25)</f>
        <v>51247</v>
      </c>
      <c r="H26" s="42">
        <f t="shared" ref="H26" si="13">SUM(H18:H25)</f>
        <v>51310</v>
      </c>
      <c r="I26" s="42">
        <f t="shared" ref="I26" si="14">SUM(I18:I25)</f>
        <v>51384</v>
      </c>
      <c r="J26" s="42">
        <f t="shared" ref="J26" si="15">SUM(J18:J25)</f>
        <v>35000</v>
      </c>
      <c r="K26" s="42">
        <f>SUM(K18:K25)</f>
        <v>43592.879905792812</v>
      </c>
      <c r="L26" s="42">
        <f t="shared" ref="L26" si="16">SUM(L18:L25)</f>
        <v>43592.879905792812</v>
      </c>
      <c r="M26" s="42">
        <f t="shared" ref="M26" si="17">SUM(M18:M25)</f>
        <v>43592.879905792812</v>
      </c>
      <c r="N26" s="42">
        <f t="shared" ref="N26" si="18">SUM(N18:N25)</f>
        <v>43592.879905792812</v>
      </c>
      <c r="O26" s="42">
        <f t="shared" ref="O26" si="19">SUM(O18:O25)</f>
        <v>43592.879905792812</v>
      </c>
      <c r="P26" s="42">
        <f t="shared" si="7"/>
        <v>551484.39952896407</v>
      </c>
      <c r="Q26" s="41">
        <f t="shared" si="6"/>
        <v>1</v>
      </c>
    </row>
    <row r="27" spans="1:17" s="24" customFormat="1" x14ac:dyDescent="0.3">
      <c r="A27" s="22"/>
      <c r="B27" s="36"/>
      <c r="C27" s="25" t="s">
        <v>23</v>
      </c>
      <c r="D27" s="43">
        <f>AVERAGE(D19:D26)</f>
        <v>22761.5</v>
      </c>
      <c r="E27" s="43">
        <f t="shared" ref="E27:O27" si="20">AVERAGE(E19:E26)</f>
        <v>24242.5</v>
      </c>
      <c r="F27" s="43">
        <f t="shared" si="20"/>
        <v>25285.5</v>
      </c>
      <c r="G27" s="43">
        <f t="shared" si="20"/>
        <v>25623.5</v>
      </c>
      <c r="H27" s="43">
        <f t="shared" si="20"/>
        <v>25655</v>
      </c>
      <c r="I27" s="43">
        <f>AVERAGE(I19:I26)</f>
        <v>25692</v>
      </c>
      <c r="J27" s="43">
        <f>AVERAGE(J19:J26)</f>
        <v>17500</v>
      </c>
      <c r="K27" s="43">
        <f>AVERAGE(K19:K26)</f>
        <v>17437.151962317126</v>
      </c>
      <c r="L27" s="43">
        <f t="shared" si="20"/>
        <v>17437.151962317126</v>
      </c>
      <c r="M27" s="43">
        <f t="shared" si="20"/>
        <v>17437.151962317126</v>
      </c>
      <c r="N27" s="43">
        <f t="shared" si="20"/>
        <v>17437.151962317126</v>
      </c>
      <c r="O27" s="43">
        <f t="shared" si="20"/>
        <v>17437.151962317126</v>
      </c>
      <c r="P27" s="44"/>
      <c r="Q27" s="44"/>
    </row>
    <row r="28" spans="1:17" x14ac:dyDescent="0.3">
      <c r="B28" s="13"/>
    </row>
    <row r="29" spans="1:17" x14ac:dyDescent="0.3">
      <c r="B29" s="19" t="s">
        <v>30</v>
      </c>
    </row>
    <row r="30" spans="1:17" x14ac:dyDescent="0.3">
      <c r="B30" s="17" t="s">
        <v>33</v>
      </c>
      <c r="F30" s="46">
        <v>35000</v>
      </c>
    </row>
    <row r="31" spans="1:17" x14ac:dyDescent="0.3">
      <c r="B31" s="17" t="s">
        <v>34</v>
      </c>
    </row>
    <row r="32" spans="1:17" x14ac:dyDescent="0.3">
      <c r="B32" s="17"/>
    </row>
  </sheetData>
  <sortState xmlns:xlrd2="http://schemas.microsoft.com/office/spreadsheetml/2017/richdata2" ref="S4:U11">
    <sortCondition ref="U4:U11"/>
  </sortState>
  <mergeCells count="3">
    <mergeCell ref="B5:B15"/>
    <mergeCell ref="B17:B27"/>
    <mergeCell ref="B3:Q3"/>
  </mergeCells>
  <phoneticPr fontId="1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ce645488-6fd6-46e5-8e0c-bbe6f151e32e" xsi:nil="true"/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C480A8FD-F838-4E0C-B3F0-C22A81619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7DC11C-6E5B-40B2-A676-8B345AAF5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6ECEE-7ECA-4CBA-B943-2AA2807333BF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Monthly Sales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2019-06-15T11:33:04Z</dcterms:created>
  <dcterms:modified xsi:type="dcterms:W3CDTF">2023-06-25T23:55:08Z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2022-08-25T06:13:37Z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21147e21-5d1c-44f6-87c9-a88fb5e68d9f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