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myacg-my.sharepoint.com/personal/gayelene_townsend_up_education/Documents/Desktop/Continuous Improvement/FNSACC421 Prepare Financial Reports/Feb 2024 Updated Version/"/>
    </mc:Choice>
  </mc:AlternateContent>
  <xr:revisionPtr revIDLastSave="0" documentId="8_{C0861765-209C-4811-A30D-32C4334E882C}" xr6:coauthVersionLast="47" xr6:coauthVersionMax="47" xr10:uidLastSave="{00000000-0000-0000-0000-000000000000}"/>
  <bookViews>
    <workbookView xWindow="-75" yWindow="-16320" windowWidth="29040" windowHeight="15840" activeTab="5" xr2:uid="{2BDDB331-1163-4337-9CAF-FA59690A258A}"/>
  </bookViews>
  <sheets>
    <sheet name="Cover Page" sheetId="1" r:id="rId1"/>
    <sheet name="Content" sheetId="2" r:id="rId2"/>
    <sheet name="Tab 1-Asset Register" sheetId="5" r:id="rId3"/>
    <sheet name="Tab 2 - Asset Register " sheetId="7" r:id="rId4"/>
    <sheet name="Tab 3 - Asset Register " sheetId="8" r:id="rId5"/>
    <sheet name="Tab 4 - Depreciation Schedule" sheetId="6" r:id="rId6"/>
  </sheets>
  <definedNames>
    <definedName name="_xlnm.Print_Area" localSheetId="2">'Tab 1-Asset Register'!$B$2:$I$22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8" l="1"/>
  <c r="L25" i="8" l="1"/>
  <c r="G14" i="5" l="1"/>
  <c r="G12" i="5"/>
  <c r="G12" i="7"/>
  <c r="G12" i="8"/>
  <c r="L24" i="8"/>
  <c r="L21" i="8"/>
  <c r="L23" i="8" s="1"/>
  <c r="L26" i="7"/>
  <c r="L25" i="7"/>
  <c r="L24" i="7"/>
  <c r="L23" i="7"/>
  <c r="L22" i="7"/>
  <c r="L26" i="5"/>
  <c r="L25" i="5"/>
  <c r="L24" i="5"/>
  <c r="L23" i="5"/>
  <c r="L22" i="5"/>
  <c r="L10" i="5"/>
  <c r="O18" i="6" l="1"/>
  <c r="M23" i="6" s="1"/>
  <c r="N8" i="6"/>
  <c r="K8" i="6"/>
  <c r="M25" i="6" l="1"/>
  <c r="N23" i="6"/>
  <c r="N25" i="6" s="1"/>
  <c r="N20" i="6"/>
  <c r="M20" i="6"/>
  <c r="O20" i="6" l="1"/>
  <c r="O23" i="6"/>
  <c r="O25" i="6" s="1"/>
  <c r="M15" i="6"/>
  <c r="K15" i="6"/>
  <c r="K10" i="6"/>
  <c r="O8" i="6"/>
  <c r="H12" i="8"/>
  <c r="I11" i="8"/>
  <c r="L9" i="7"/>
  <c r="L10" i="7" s="1"/>
  <c r="H12" i="7"/>
  <c r="N13" i="6" s="1"/>
  <c r="I11" i="7"/>
  <c r="H12" i="5"/>
  <c r="L8" i="5"/>
  <c r="M10" i="5" s="1"/>
  <c r="I11" i="5"/>
  <c r="K28" i="6" l="1"/>
  <c r="N15" i="6"/>
  <c r="O13" i="6"/>
  <c r="O15" i="6" s="1"/>
  <c r="I12" i="7"/>
  <c r="H17" i="7" s="1"/>
  <c r="I12" i="8"/>
  <c r="I12" i="5"/>
  <c r="L11" i="5" s="1"/>
  <c r="G13" i="5" l="1"/>
  <c r="H13" i="5" s="1"/>
  <c r="I13" i="5" l="1"/>
  <c r="L12" i="5" l="1"/>
  <c r="M7" i="6"/>
  <c r="H14" i="5"/>
  <c r="I14" i="5" s="1"/>
  <c r="N7" i="6" l="1"/>
  <c r="N10" i="6" s="1"/>
  <c r="N28" i="6" s="1"/>
  <c r="M10" i="6"/>
  <c r="M28" i="6" s="1"/>
  <c r="O7" i="6" l="1"/>
  <c r="O10" i="6" s="1"/>
  <c r="O28" i="6" s="1"/>
</calcChain>
</file>

<file path=xl/sharedStrings.xml><?xml version="1.0" encoding="utf-8"?>
<sst xmlns="http://schemas.openxmlformats.org/spreadsheetml/2006/main" count="280" uniqueCount="141">
  <si>
    <t>BSBFIA401 - Prepare financial reports</t>
  </si>
  <si>
    <t>ASSESSOR GUIDE</t>
  </si>
  <si>
    <t>Assessment 2  Asset Register</t>
  </si>
  <si>
    <t>Instructions to the student.</t>
  </si>
  <si>
    <t>This workbook is required to be completed and submitted for BSBFIA401 - Assessment 2 Task 1.</t>
  </si>
  <si>
    <t>You will be instructed to complete this workbook in the BSBFIA401_02_Project Task 1</t>
  </si>
  <si>
    <t>Each sheet below, needs to be completed in accordance with the task instruction in the assessment document.</t>
  </si>
  <si>
    <t>Ensure you save this workbook under the naming convention: BSBFIA401_02_Project_Asset Register_Student Name</t>
  </si>
  <si>
    <t>© UP Education Australia Pty Ltd 2021</t>
  </si>
  <si>
    <t>Except as permitted by the copyright law applicable to you, you may not reproduce or communicate any of the content on this website, including files downloadable from this website, without the permission of the copyright owner.</t>
  </si>
  <si>
    <t>WARNING</t>
  </si>
  <si>
    <t>This material has been reproduced and communicated to you by or on behalf of UP Education in accordance with section 113P of the Copyright Act 1968 ( the Act ).</t>
  </si>
  <si>
    <t>The material in this communication may be subject to copyright under the Act. Any further reproduction or communication of this material by you may be the subject of copyright protection under the Act.</t>
  </si>
  <si>
    <t>Do not remove this notice.</t>
  </si>
  <si>
    <t> </t>
  </si>
  <si>
    <t>Table of Contents</t>
  </si>
  <si>
    <t>Tab</t>
  </si>
  <si>
    <t>Assessment No</t>
  </si>
  <si>
    <t>Related Task</t>
  </si>
  <si>
    <t>Candidates Checklist</t>
  </si>
  <si>
    <t xml:space="preserve">Tab 1 - Asset Register </t>
  </si>
  <si>
    <t>Task 1</t>
  </si>
  <si>
    <t xml:space="preserve">Tab 2 - Asset Register </t>
  </si>
  <si>
    <t xml:space="preserve">Tab 3 - Asset Register </t>
  </si>
  <si>
    <t>Tab 4 - Depreciation Schedule</t>
  </si>
  <si>
    <t>Asset:</t>
  </si>
  <si>
    <t>Epson Colour Laser Printer</t>
  </si>
  <si>
    <t>Note to Assessor</t>
  </si>
  <si>
    <t>Asset No:</t>
  </si>
  <si>
    <t>OE01</t>
  </si>
  <si>
    <t>Purchased From:</t>
  </si>
  <si>
    <t>Cam's Computer Supplies</t>
  </si>
  <si>
    <t>Depreciation calculation</t>
  </si>
  <si>
    <t>Asset Category:</t>
  </si>
  <si>
    <t>Office Equipment</t>
  </si>
  <si>
    <t>Cost</t>
  </si>
  <si>
    <t>Depreciable Costs:</t>
  </si>
  <si>
    <t>Effective Life:</t>
  </si>
  <si>
    <t>5 years</t>
  </si>
  <si>
    <t>Salvage Value</t>
  </si>
  <si>
    <t>Serial Number:</t>
  </si>
  <si>
    <t>EP1233984298NJ</t>
  </si>
  <si>
    <t>Depreciation Method:</t>
  </si>
  <si>
    <t>Diminishing Value</t>
  </si>
  <si>
    <t>Effective life</t>
  </si>
  <si>
    <t>Purchase Date:</t>
  </si>
  <si>
    <t>Dep. Percentage:</t>
  </si>
  <si>
    <t>Date</t>
  </si>
  <si>
    <t>Details</t>
  </si>
  <si>
    <t>Depreciation</t>
  </si>
  <si>
    <t>Accumulated</t>
  </si>
  <si>
    <t>Written-Down</t>
  </si>
  <si>
    <t>Y2 Dep (365 days)</t>
  </si>
  <si>
    <t>Exclusive</t>
  </si>
  <si>
    <t>GST</t>
  </si>
  <si>
    <t>Value</t>
  </si>
  <si>
    <t>Y3 Dep (365 days)</t>
  </si>
  <si>
    <t>Purchase</t>
  </si>
  <si>
    <t>Date of Disposal:</t>
  </si>
  <si>
    <t>Disposal Price Ex GST:</t>
  </si>
  <si>
    <t>Authorised by:</t>
  </si>
  <si>
    <t>Gain/Loss:</t>
  </si>
  <si>
    <t>Details of Repairs and Maintenance</t>
  </si>
  <si>
    <t>Date:</t>
  </si>
  <si>
    <t>Repairer</t>
  </si>
  <si>
    <t>Remarks</t>
  </si>
  <si>
    <t>Toyota Motor Vehicle</t>
  </si>
  <si>
    <t>MV01</t>
  </si>
  <si>
    <t>Oldmac Toyota</t>
  </si>
  <si>
    <t>Motor Vehicle</t>
  </si>
  <si>
    <t>Salvage Value:</t>
  </si>
  <si>
    <t>8 Years</t>
  </si>
  <si>
    <t>Registration 401FNS</t>
  </si>
  <si>
    <t>Straight Line</t>
  </si>
  <si>
    <t>Annual Dep per year</t>
  </si>
  <si>
    <t>Y1 Dep (320 days)</t>
  </si>
  <si>
    <t>Student Name</t>
  </si>
  <si>
    <t>Toshiba Photocopier</t>
  </si>
  <si>
    <t>OE02</t>
  </si>
  <si>
    <t>Officeworks</t>
  </si>
  <si>
    <t>TPC85469712946</t>
  </si>
  <si>
    <t>2022 Depreciation Schedule</t>
  </si>
  <si>
    <t>Asset No</t>
  </si>
  <si>
    <t xml:space="preserve">Description </t>
  </si>
  <si>
    <t>Acquisition Date</t>
  </si>
  <si>
    <t>Depreciation Start Date</t>
  </si>
  <si>
    <t>Depreciation End Date</t>
  </si>
  <si>
    <t>Depreciation Days Claimed</t>
  </si>
  <si>
    <t>Days in Year</t>
  </si>
  <si>
    <t>Useful Life in Years</t>
  </si>
  <si>
    <t>Depreciation Method</t>
  </si>
  <si>
    <t>Original Cost</t>
  </si>
  <si>
    <t>Depreciation Percentage</t>
  </si>
  <si>
    <t>Opening Written Down Value</t>
  </si>
  <si>
    <t>Depreciation Claimed</t>
  </si>
  <si>
    <t>Closing Written Down Value</t>
  </si>
  <si>
    <t>OFFICE EQUIPMENT</t>
  </si>
  <si>
    <t>MOTOR VEHICLES</t>
  </si>
  <si>
    <t>2021 Toyota C-HR Wagon</t>
  </si>
  <si>
    <t>LOW VALUE POOL FIRST YEAR (2021)</t>
  </si>
  <si>
    <t>Low Value Asset Pool</t>
  </si>
  <si>
    <t>First Year Rate</t>
  </si>
  <si>
    <t>NA</t>
  </si>
  <si>
    <t>Diminishing</t>
  </si>
  <si>
    <t>LOW VALUE POOL SUBSEQUENT YEAR (2022)</t>
  </si>
  <si>
    <t xml:space="preserve">Low Value Pool </t>
  </si>
  <si>
    <t>Subsequent Year Rate</t>
  </si>
  <si>
    <t>P</t>
  </si>
  <si>
    <t xml:space="preserve">Residual Value: </t>
  </si>
  <si>
    <t>Students might have used 365 days for 2020 depreciation, mark as Satisfactory with feedback only</t>
  </si>
  <si>
    <t>Loss should be showing as negative. If not, mark as Satisfactory with feedback only</t>
  </si>
  <si>
    <t/>
  </si>
  <si>
    <t>Students to use 320 days / 365 days to depreciate</t>
  </si>
  <si>
    <t>If you mark tab 1 as Satisfactory, then allow consequential errors here with feedback</t>
  </si>
  <si>
    <t>Students must show total</t>
  </si>
  <si>
    <t>Students must exclude 2021 LVP balances</t>
  </si>
  <si>
    <t>Y1 Dep (98 days)</t>
  </si>
  <si>
    <t xml:space="preserve">Students must have same Depn value from Tab 1 closing WDV in 2022. </t>
  </si>
  <si>
    <t>Students must show total, % can be omitted</t>
  </si>
  <si>
    <t>Allow 18.5% if student used old assessment booklet</t>
  </si>
  <si>
    <t>Y1 Dep (162 days)</t>
  </si>
  <si>
    <t xml:space="preserve">Total 162 days out of 366 days in 2020 (leap year). Allow 365 days. </t>
  </si>
  <si>
    <t xml:space="preserve"> https://www.timeanddate.com/date/duration.html</t>
  </si>
  <si>
    <t>Depreciation incorrect, please calculate the usage days for 15/8/2021-30/6/2022 using the link below</t>
  </si>
  <si>
    <t>Please recalculate Depreciation. (cost - $50) * 40% * Total 162 days out of 366 days (2020 Leap year). Please use the day calculator below</t>
  </si>
  <si>
    <t>MV has been sold on 30/6/2022. Please include Disposal price (net of GST) and Calculate Gain or Loss (Disposal price - WDV)</t>
  </si>
  <si>
    <t>Depreciation incorrect, please calculate the usage days for 25/3/2022-30/6/2022 using the link below</t>
  </si>
  <si>
    <t>Allow decimal place errors (perhaps discrepancies of $1)</t>
  </si>
  <si>
    <t>Allow decimal place errors (perhaps discrepancies of $2)</t>
  </si>
  <si>
    <t xml:space="preserve">Cost </t>
  </si>
  <si>
    <t>Less Residual value</t>
  </si>
  <si>
    <t>Annual dep</t>
  </si>
  <si>
    <t>162 days dep</t>
  </si>
  <si>
    <t xml:space="preserve">366 / 162 days </t>
  </si>
  <si>
    <t>Calculation year 1</t>
  </si>
  <si>
    <t xml:space="preserve">365 / 320 days </t>
  </si>
  <si>
    <t>320 days dep</t>
  </si>
  <si>
    <t>Annual dep yr 1</t>
  </si>
  <si>
    <t>98 days dep</t>
  </si>
  <si>
    <t xml:space="preserve">365 / 98 days </t>
  </si>
  <si>
    <t>Students must have same Depn values shown from Tab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</si>
</sst>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8" formatCode="&quot;$&quot;#,##0.00;[Red]\-&quot;$&quot;#,##0.00"/>
    <numFmt numFmtId="44" formatCode="_-&quot;$&quot;* #,##0.00_-;\-&quot;$&quot;* #,##0.00_-;_-&quot;$&quot;* &quot;-&quot;??_-;_-@_-"/>
    <numFmt numFmtId="43" formatCode="_-* #,##0.00_-;\-* #,##0.00_-;_-* &quot;-&quot;??_-;_-@_-"/>
    <numFmt numFmtId="164" formatCode="[$-C09]dd\-mmm\-yy;@"/>
    <numFmt numFmtId="165" formatCode="0.0%"/>
    <numFmt numFmtId="166" formatCode="#,##0_ ;\-#,##0\ "/>
    <numFmt numFmtId="167" formatCode="&quot;$&quot;#,##0"/>
    <numFmt numFmtId="168" formatCode="&quot;$&quot;#,##0.00"/>
    <numFmt numFmtId="169" formatCode="_-* #,##0_-;\-* #,##0_-;_-* &quot;-&quot;??_-;_-@_-"/>
    <numFmt numFmtId="170" formatCode="_-&quot;$&quot;* #,##0_-;\-&quot;$&quot;* #,##0_-;_-&quot;$&quot;* &quot;-&quot;??_-;_-@_-"/>
  </numFmts>
  <fonts count="39">
    <font>
      <sz val="10"/>
      <color theme="1"/>
      <name val="Arial"/>
      <family val="2"/>
    </font>
    <font>
      <sz val="10"/>
      <color theme="1"/>
      <name val="Arial"/>
      <family val="2"/>
    </font>
    <font>
      <sz val="10"/>
      <color rgb="FFFF0000"/>
      <name val="Arial"/>
      <family val="2"/>
    </font>
    <font>
      <sz val="12"/>
      <color rgb="FF000000"/>
      <name val="Calibri"/>
      <family val="2"/>
    </font>
    <font>
      <sz val="10"/>
      <color theme="1"/>
      <name val="Simplon Norm"/>
      <family val="2"/>
    </font>
    <font>
      <sz val="12"/>
      <color rgb="FF000000"/>
      <name val="Simplon Norm"/>
      <family val="2"/>
    </font>
    <font>
      <b/>
      <sz val="12"/>
      <color rgb="FF000000"/>
      <name val="Simplon Norm"/>
      <family val="2"/>
    </font>
    <font>
      <b/>
      <sz val="11"/>
      <color theme="1"/>
      <name val="Simplon Norm"/>
      <family val="2"/>
    </font>
    <font>
      <b/>
      <sz val="11"/>
      <color rgb="FFFF0000"/>
      <name val="Simplon Norm"/>
      <family val="2"/>
    </font>
    <font>
      <sz val="11"/>
      <color theme="1"/>
      <name val="Simplon Norm"/>
      <family val="2"/>
    </font>
    <font>
      <b/>
      <sz val="10"/>
      <name val="Carrois Gothic"/>
      <family val="2"/>
    </font>
    <font>
      <sz val="10"/>
      <name val="Carrois Gothic"/>
      <family val="2"/>
    </font>
    <font>
      <b/>
      <sz val="10"/>
      <name val="Verdana"/>
      <family val="2"/>
    </font>
    <font>
      <b/>
      <sz val="14"/>
      <name val="Carrois Gothic"/>
      <family val="2"/>
    </font>
    <font>
      <b/>
      <sz val="16"/>
      <name val="Carrois Gothic"/>
    </font>
    <font>
      <sz val="10"/>
      <color rgb="FFFF0000"/>
      <name val="Carrois Gothic"/>
      <family val="2"/>
    </font>
    <font>
      <sz val="10"/>
      <color rgb="FFFF0000"/>
      <name val="Carrois Gothic"/>
    </font>
    <font>
      <b/>
      <sz val="16"/>
      <color rgb="FFFF0000"/>
      <name val="Carrois Gothic"/>
    </font>
    <font>
      <b/>
      <sz val="10"/>
      <color rgb="FFFF0000"/>
      <name val="Carrois Gothic"/>
    </font>
    <font>
      <sz val="10"/>
      <name val="Carrois Gothic"/>
    </font>
    <font>
      <b/>
      <sz val="11"/>
      <name val="Simplon Norm"/>
      <family val="2"/>
    </font>
    <font>
      <sz val="11"/>
      <name val="Simplon Norm"/>
      <family val="2"/>
    </font>
    <font>
      <sz val="11"/>
      <color rgb="FFFF0000"/>
      <name val="Simplon Norm"/>
      <family val="2"/>
    </font>
    <font>
      <b/>
      <sz val="16"/>
      <name val="Simplon Norm"/>
      <family val="2"/>
    </font>
    <font>
      <b/>
      <sz val="16"/>
      <color rgb="FF33CCCC"/>
      <name val="Simplon Norm"/>
      <family val="2"/>
    </font>
    <font>
      <sz val="10"/>
      <color rgb="FF00B050"/>
      <name val="Carrois Gothic"/>
    </font>
    <font>
      <sz val="10"/>
      <color rgb="FF00B050"/>
      <name val="Carrois Gothic"/>
      <family val="2"/>
    </font>
    <font>
      <sz val="11"/>
      <color rgb="FF00B050"/>
      <name val="Simplon Norm"/>
      <family val="2"/>
    </font>
    <font>
      <b/>
      <sz val="10"/>
      <color rgb="FF0070C0"/>
      <name val="Carrois Gothic"/>
    </font>
    <font>
      <sz val="10"/>
      <color rgb="FF0070C0"/>
      <name val="Carrois Gothic"/>
    </font>
    <font>
      <sz val="10"/>
      <color rgb="FF0070C0"/>
      <name val="Carrois Gothic"/>
      <family val="2"/>
    </font>
    <font>
      <sz val="10"/>
      <color rgb="FF0070C0"/>
      <name val="Arial"/>
      <family val="2"/>
    </font>
    <font>
      <b/>
      <sz val="10"/>
      <color rgb="FF0070C0"/>
      <name val="Arial"/>
      <family val="2"/>
    </font>
    <font>
      <sz val="11"/>
      <color rgb="FF00B050"/>
      <name val="Wingdings 2"/>
      <family val="1"/>
      <charset val="2"/>
    </font>
    <font>
      <sz val="12"/>
      <color rgb="FFFF0000"/>
      <name val="Arial"/>
      <family val="2"/>
    </font>
    <font>
      <b/>
      <sz val="10"/>
      <color rgb="FFFF0000"/>
      <name val="Arial"/>
      <family val="2"/>
    </font>
    <font>
      <b/>
      <sz val="12"/>
      <color rgb="FF0070C0"/>
      <name val="Arial"/>
      <family val="2"/>
    </font>
    <font>
      <b/>
      <strike/>
      <sz val="10"/>
      <color rgb="FF0070C0"/>
      <name val="Carrois Gothic"/>
    </font>
    <font>
      <sz val="1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4.9989318521683403E-2"/>
        <bgColor rgb="FF000000"/>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0000"/>
      </patternFill>
    </fill>
    <fill>
      <patternFill patternType="solid">
        <fgColor theme="7" tint="0.79998168889431442"/>
        <bgColor indexed="64"/>
      </patternFill>
    </fill>
  </fills>
  <borders count="43">
    <border>
      <left/>
      <right/>
      <top/>
      <bottom/>
      <diagonal/>
    </border>
    <border>
      <left/>
      <right/>
      <top style="thin">
        <color indexed="64"/>
      </top>
      <bottom style="thin">
        <color indexed="64"/>
      </bottom>
      <diagonal/>
    </border>
    <border>
      <left/>
      <right/>
      <top style="thin">
        <color indexed="64"/>
      </top>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41">
    <xf numFmtId="0" fontId="0" fillId="0" borderId="0" xfId="0"/>
    <xf numFmtId="0" fontId="0" fillId="2" borderId="0" xfId="0" applyFill="1"/>
    <xf numFmtId="0" fontId="2" fillId="2" borderId="0" xfId="0" applyFont="1" applyFill="1"/>
    <xf numFmtId="0" fontId="3" fillId="3" borderId="0" xfId="0" applyFont="1" applyFill="1"/>
    <xf numFmtId="0" fontId="3" fillId="0" borderId="0" xfId="0" applyFont="1"/>
    <xf numFmtId="0" fontId="4" fillId="0" borderId="0" xfId="0" applyFont="1"/>
    <xf numFmtId="0" fontId="5" fillId="0" borderId="0" xfId="0" applyFont="1"/>
    <xf numFmtId="0" fontId="4" fillId="2" borderId="0" xfId="0" applyFont="1" applyFill="1"/>
    <xf numFmtId="0" fontId="5" fillId="3" borderId="0" xfId="0" applyFont="1" applyFill="1"/>
    <xf numFmtId="0" fontId="7" fillId="0" borderId="0" xfId="0" applyFont="1"/>
    <xf numFmtId="0" fontId="8" fillId="0" borderId="0" xfId="0" applyFont="1"/>
    <xf numFmtId="0" fontId="9" fillId="0" borderId="0" xfId="0" applyFont="1"/>
    <xf numFmtId="0" fontId="9" fillId="0" borderId="0" xfId="0" applyFont="1" applyAlignment="1">
      <alignment horizontal="center"/>
    </xf>
    <xf numFmtId="0" fontId="12" fillId="0" borderId="0" xfId="0" applyFont="1" applyAlignment="1">
      <alignment horizontal="center"/>
    </xf>
    <xf numFmtId="0" fontId="11" fillId="0" borderId="0" xfId="0" applyFont="1"/>
    <xf numFmtId="0" fontId="10" fillId="6" borderId="4" xfId="0" applyFont="1" applyFill="1" applyBorder="1" applyAlignment="1">
      <alignment horizontal="center"/>
    </xf>
    <xf numFmtId="0" fontId="10" fillId="6" borderId="6" xfId="0" applyFont="1" applyFill="1" applyBorder="1" applyAlignment="1">
      <alignment horizontal="center"/>
    </xf>
    <xf numFmtId="0" fontId="10" fillId="6" borderId="5" xfId="0" applyFont="1" applyFill="1" applyBorder="1" applyAlignment="1">
      <alignment horizontal="center"/>
    </xf>
    <xf numFmtId="6" fontId="15" fillId="0" borderId="4" xfId="0" applyNumberFormat="1" applyFont="1" applyBorder="1" applyProtection="1">
      <protection locked="0"/>
    </xf>
    <xf numFmtId="8" fontId="15" fillId="0" borderId="7" xfId="0" applyNumberFormat="1" applyFont="1" applyBorder="1" applyProtection="1">
      <protection locked="0"/>
    </xf>
    <xf numFmtId="166" fontId="15" fillId="0" borderId="7" xfId="1" applyNumberFormat="1" applyFont="1" applyFill="1" applyBorder="1" applyProtection="1">
      <protection locked="0"/>
    </xf>
    <xf numFmtId="8" fontId="15" fillId="0" borderId="6" xfId="0" applyNumberFormat="1" applyFont="1" applyBorder="1" applyProtection="1">
      <protection locked="0"/>
    </xf>
    <xf numFmtId="168" fontId="11" fillId="0" borderId="4" xfId="0" applyNumberFormat="1" applyFont="1" applyBorder="1" applyProtection="1">
      <protection locked="0"/>
    </xf>
    <xf numFmtId="168" fontId="11" fillId="0" borderId="7" xfId="0" applyNumberFormat="1" applyFont="1" applyBorder="1" applyProtection="1">
      <protection locked="0"/>
    </xf>
    <xf numFmtId="0" fontId="0" fillId="5" borderId="0" xfId="0" applyFill="1"/>
    <xf numFmtId="0" fontId="11" fillId="5" borderId="0" xfId="0" applyFont="1" applyFill="1"/>
    <xf numFmtId="0" fontId="11" fillId="5" borderId="0" xfId="0" applyFont="1" applyFill="1" applyAlignment="1">
      <alignment horizontal="center"/>
    </xf>
    <xf numFmtId="0" fontId="20" fillId="0" borderId="1" xfId="0" applyFont="1" applyBorder="1"/>
    <xf numFmtId="0" fontId="21" fillId="0" borderId="1" xfId="0" applyFont="1" applyBorder="1"/>
    <xf numFmtId="0" fontId="21" fillId="0" borderId="1" xfId="0" applyFont="1" applyBorder="1" applyAlignment="1">
      <alignment horizontal="center"/>
    </xf>
    <xf numFmtId="0" fontId="11" fillId="0" borderId="10" xfId="0" applyFont="1" applyBorder="1"/>
    <xf numFmtId="0" fontId="11" fillId="0" borderId="11" xfId="0" applyFont="1" applyBorder="1"/>
    <xf numFmtId="0" fontId="11" fillId="0" borderId="12" xfId="0" applyFont="1" applyBorder="1"/>
    <xf numFmtId="0" fontId="21" fillId="0" borderId="13" xfId="0" applyFont="1" applyBorder="1"/>
    <xf numFmtId="0" fontId="21" fillId="0" borderId="0" xfId="0" applyFont="1"/>
    <xf numFmtId="0" fontId="21" fillId="0" borderId="0" xfId="0" applyFont="1" applyAlignment="1">
      <alignment horizontal="center"/>
    </xf>
    <xf numFmtId="0" fontId="21" fillId="0" borderId="14" xfId="0" applyFont="1" applyBorder="1"/>
    <xf numFmtId="0" fontId="21" fillId="0" borderId="17" xfId="0" applyFont="1" applyBorder="1"/>
    <xf numFmtId="0" fontId="21" fillId="0" borderId="18" xfId="0" applyFont="1" applyBorder="1"/>
    <xf numFmtId="0" fontId="11" fillId="0" borderId="20" xfId="0" applyFont="1" applyBorder="1"/>
    <xf numFmtId="0" fontId="11" fillId="0" borderId="21" xfId="0" applyFont="1" applyBorder="1"/>
    <xf numFmtId="0" fontId="11" fillId="0" borderId="21" xfId="0" applyFont="1" applyBorder="1" applyAlignment="1">
      <alignment horizontal="center"/>
    </xf>
    <xf numFmtId="0" fontId="20" fillId="0" borderId="0" xfId="0" applyFont="1"/>
    <xf numFmtId="0" fontId="20" fillId="0" borderId="14" xfId="0" applyFont="1" applyBorder="1"/>
    <xf numFmtId="0" fontId="22" fillId="3" borderId="5" xfId="0" applyFont="1" applyFill="1" applyBorder="1"/>
    <xf numFmtId="14" fontId="22" fillId="3" borderId="5" xfId="0" applyNumberFormat="1" applyFont="1" applyFill="1" applyBorder="1"/>
    <xf numFmtId="0" fontId="22" fillId="3" borderId="5" xfId="0" applyFont="1" applyFill="1" applyBorder="1" applyAlignment="1">
      <alignment horizontal="center"/>
    </xf>
    <xf numFmtId="0" fontId="21" fillId="3" borderId="5" xfId="0" applyFont="1" applyFill="1" applyBorder="1"/>
    <xf numFmtId="0" fontId="21" fillId="3" borderId="5" xfId="0" applyFont="1" applyFill="1" applyBorder="1" applyAlignment="1">
      <alignment horizontal="center"/>
    </xf>
    <xf numFmtId="0" fontId="21" fillId="3" borderId="13" xfId="0" applyFont="1" applyFill="1" applyBorder="1"/>
    <xf numFmtId="0" fontId="21" fillId="3" borderId="0" xfId="0" applyFont="1" applyFill="1"/>
    <xf numFmtId="0" fontId="21" fillId="3" borderId="0" xfId="0" applyFont="1" applyFill="1" applyAlignment="1">
      <alignment horizontal="center"/>
    </xf>
    <xf numFmtId="0" fontId="21" fillId="3" borderId="0" xfId="0" applyFont="1" applyFill="1" applyAlignment="1">
      <alignment horizontal="left"/>
    </xf>
    <xf numFmtId="10" fontId="21" fillId="3" borderId="0" xfId="0" applyNumberFormat="1" applyFont="1" applyFill="1"/>
    <xf numFmtId="0" fontId="21" fillId="3" borderId="0" xfId="0" applyFont="1" applyFill="1" applyAlignment="1">
      <alignment horizontal="right"/>
    </xf>
    <xf numFmtId="0" fontId="22" fillId="3" borderId="15" xfId="0" applyFont="1" applyFill="1" applyBorder="1"/>
    <xf numFmtId="0" fontId="21" fillId="3" borderId="15" xfId="0" applyFont="1" applyFill="1" applyBorder="1"/>
    <xf numFmtId="0" fontId="21" fillId="0" borderId="0" xfId="0" applyFont="1" applyAlignment="1">
      <alignment horizontal="left"/>
    </xf>
    <xf numFmtId="0" fontId="20" fillId="0" borderId="27" xfId="0" applyFont="1" applyBorder="1"/>
    <xf numFmtId="0" fontId="12" fillId="2" borderId="0" xfId="0" applyFont="1" applyFill="1" applyAlignment="1">
      <alignment horizontal="center"/>
    </xf>
    <xf numFmtId="0" fontId="11" fillId="2" borderId="0" xfId="0" applyFont="1" applyFill="1"/>
    <xf numFmtId="0" fontId="18" fillId="2" borderId="0" xfId="0" applyFont="1" applyFill="1"/>
    <xf numFmtId="0" fontId="16" fillId="2" borderId="0" xfId="0" applyFont="1" applyFill="1"/>
    <xf numFmtId="6" fontId="16" fillId="2" borderId="0" xfId="0" applyNumberFormat="1" applyFont="1" applyFill="1"/>
    <xf numFmtId="6" fontId="11" fillId="2" borderId="0" xfId="0" applyNumberFormat="1" applyFont="1" applyFill="1"/>
    <xf numFmtId="8" fontId="15" fillId="2" borderId="0" xfId="0" applyNumberFormat="1" applyFont="1" applyFill="1"/>
    <xf numFmtId="0" fontId="15" fillId="2" borderId="0" xfId="0" applyFont="1" applyFill="1"/>
    <xf numFmtId="8" fontId="0" fillId="2" borderId="0" xfId="0" applyNumberFormat="1" applyFill="1"/>
    <xf numFmtId="0" fontId="14" fillId="4" borderId="17" xfId="0" applyFont="1" applyFill="1" applyBorder="1" applyAlignment="1">
      <alignment horizontal="right" vertical="center"/>
    </xf>
    <xf numFmtId="0" fontId="10" fillId="6" borderId="31" xfId="0" applyFont="1" applyFill="1" applyBorder="1" applyAlignment="1">
      <alignment horizontal="center"/>
    </xf>
    <xf numFmtId="0" fontId="10" fillId="6" borderId="33" xfId="0" applyFont="1" applyFill="1" applyBorder="1" applyAlignment="1">
      <alignment horizontal="center"/>
    </xf>
    <xf numFmtId="164" fontId="15" fillId="0" borderId="30" xfId="0" applyNumberFormat="1" applyFont="1" applyBorder="1" applyProtection="1">
      <protection locked="0"/>
    </xf>
    <xf numFmtId="6" fontId="15" fillId="0" borderId="31" xfId="0" applyNumberFormat="1" applyFont="1" applyBorder="1" applyProtection="1">
      <protection locked="0"/>
    </xf>
    <xf numFmtId="164" fontId="15" fillId="0" borderId="34" xfId="0" applyNumberFormat="1" applyFont="1" applyBorder="1" applyProtection="1">
      <protection locked="0"/>
    </xf>
    <xf numFmtId="0" fontId="10" fillId="6" borderId="15" xfId="0" applyFont="1" applyFill="1" applyBorder="1" applyAlignment="1">
      <alignment horizontal="center"/>
    </xf>
    <xf numFmtId="164" fontId="11" fillId="0" borderId="30" xfId="0" applyNumberFormat="1" applyFont="1" applyBorder="1" applyProtection="1">
      <protection locked="0"/>
    </xf>
    <xf numFmtId="164" fontId="11" fillId="0" borderId="34" xfId="0" applyNumberFormat="1" applyFont="1" applyBorder="1" applyProtection="1">
      <protection locked="0"/>
    </xf>
    <xf numFmtId="164" fontId="11" fillId="0" borderId="37" xfId="0" applyNumberFormat="1" applyFont="1" applyBorder="1" applyProtection="1">
      <protection locked="0"/>
    </xf>
    <xf numFmtId="168" fontId="11" fillId="0" borderId="38" xfId="0" applyNumberFormat="1" applyFont="1" applyBorder="1" applyProtection="1">
      <protection locked="0"/>
    </xf>
    <xf numFmtId="166" fontId="15" fillId="0" borderId="36" xfId="1" applyNumberFormat="1" applyFont="1" applyFill="1" applyBorder="1" applyProtection="1">
      <protection locked="0"/>
    </xf>
    <xf numFmtId="164" fontId="15" fillId="0" borderId="32" xfId="0" applyNumberFormat="1" applyFont="1" applyBorder="1" applyProtection="1">
      <protection locked="0"/>
    </xf>
    <xf numFmtId="8" fontId="15" fillId="0" borderId="33" xfId="0" applyNumberFormat="1" applyFont="1" applyBorder="1" applyProtection="1">
      <protection locked="0"/>
    </xf>
    <xf numFmtId="164" fontId="11" fillId="0" borderId="40" xfId="0" applyNumberFormat="1" applyFont="1" applyBorder="1" applyProtection="1">
      <protection locked="0"/>
    </xf>
    <xf numFmtId="168" fontId="11" fillId="0" borderId="41" xfId="0" applyNumberFormat="1" applyFont="1" applyBorder="1" applyProtection="1">
      <protection locked="0"/>
    </xf>
    <xf numFmtId="0" fontId="11" fillId="0" borderId="11" xfId="0" applyFont="1" applyBorder="1" applyAlignment="1">
      <alignment horizontal="center"/>
    </xf>
    <xf numFmtId="0" fontId="20" fillId="6" borderId="15" xfId="0" applyFont="1" applyFill="1" applyBorder="1" applyAlignment="1">
      <alignment wrapText="1"/>
    </xf>
    <xf numFmtId="0" fontId="20" fillId="6" borderId="5" xfId="0" applyFont="1" applyFill="1" applyBorder="1" applyAlignment="1">
      <alignment wrapText="1"/>
    </xf>
    <xf numFmtId="0" fontId="20" fillId="6" borderId="5" xfId="0" applyFont="1" applyFill="1" applyBorder="1" applyAlignment="1">
      <alignment horizontal="center" wrapText="1"/>
    </xf>
    <xf numFmtId="0" fontId="20" fillId="6" borderId="16" xfId="0" applyFont="1" applyFill="1" applyBorder="1" applyAlignment="1">
      <alignment horizontal="center" wrapText="1"/>
    </xf>
    <xf numFmtId="169" fontId="21" fillId="3" borderId="5" xfId="0" applyNumberFormat="1" applyFont="1" applyFill="1" applyBorder="1"/>
    <xf numFmtId="9" fontId="22" fillId="3" borderId="5" xfId="2" applyFont="1" applyFill="1" applyBorder="1"/>
    <xf numFmtId="169" fontId="8" fillId="0" borderId="23" xfId="0" applyNumberFormat="1" applyFont="1" applyBorder="1"/>
    <xf numFmtId="0" fontId="8" fillId="0" borderId="23" xfId="0" applyFont="1" applyBorder="1"/>
    <xf numFmtId="0" fontId="8" fillId="0" borderId="27" xfId="0" applyFont="1" applyBorder="1"/>
    <xf numFmtId="44" fontId="22" fillId="3" borderId="5" xfId="1" applyNumberFormat="1" applyFont="1" applyFill="1" applyBorder="1"/>
    <xf numFmtId="44" fontId="22" fillId="3" borderId="5" xfId="0" applyNumberFormat="1" applyFont="1" applyFill="1" applyBorder="1"/>
    <xf numFmtId="44" fontId="8" fillId="0" borderId="23" xfId="0" applyNumberFormat="1" applyFont="1" applyBorder="1"/>
    <xf numFmtId="44" fontId="21" fillId="3" borderId="5" xfId="0" applyNumberFormat="1" applyFont="1" applyFill="1" applyBorder="1"/>
    <xf numFmtId="44" fontId="20" fillId="0" borderId="0" xfId="0" applyNumberFormat="1" applyFont="1"/>
    <xf numFmtId="44" fontId="20" fillId="0" borderId="14" xfId="0" applyNumberFormat="1" applyFont="1" applyBorder="1"/>
    <xf numFmtId="44" fontId="21" fillId="0" borderId="1" xfId="0" applyNumberFormat="1" applyFont="1" applyBorder="1"/>
    <xf numFmtId="44" fontId="21" fillId="0" borderId="18" xfId="0" applyNumberFormat="1" applyFont="1" applyBorder="1"/>
    <xf numFmtId="44" fontId="21" fillId="3" borderId="16" xfId="0" applyNumberFormat="1" applyFont="1" applyFill="1" applyBorder="1"/>
    <xf numFmtId="44" fontId="8" fillId="0" borderId="27" xfId="0" applyNumberFormat="1" applyFont="1" applyBorder="1"/>
    <xf numFmtId="44" fontId="11" fillId="0" borderId="21" xfId="0" applyNumberFormat="1" applyFont="1" applyBorder="1"/>
    <xf numFmtId="44" fontId="11" fillId="0" borderId="22" xfId="0" applyNumberFormat="1" applyFont="1" applyBorder="1"/>
    <xf numFmtId="0" fontId="22" fillId="3" borderId="0" xfId="0" applyFont="1" applyFill="1"/>
    <xf numFmtId="10" fontId="22" fillId="3" borderId="0" xfId="0" applyNumberFormat="1" applyFont="1" applyFill="1"/>
    <xf numFmtId="0" fontId="22" fillId="0" borderId="0" xfId="0" applyFont="1"/>
    <xf numFmtId="164" fontId="26" fillId="0" borderId="34" xfId="0" applyNumberFormat="1" applyFont="1" applyBorder="1" applyProtection="1">
      <protection locked="0"/>
    </xf>
    <xf numFmtId="6" fontId="26" fillId="0" borderId="4" xfId="0" applyNumberFormat="1" applyFont="1" applyBorder="1" applyProtection="1">
      <protection locked="0"/>
    </xf>
    <xf numFmtId="6" fontId="26" fillId="0" borderId="31" xfId="0" applyNumberFormat="1" applyFont="1" applyBorder="1" applyProtection="1">
      <protection locked="0"/>
    </xf>
    <xf numFmtId="170" fontId="22" fillId="3" borderId="5" xfId="0" applyNumberFormat="1" applyFont="1" applyFill="1" applyBorder="1"/>
    <xf numFmtId="170" fontId="22" fillId="3" borderId="5" xfId="1" applyNumberFormat="1" applyFont="1" applyFill="1" applyBorder="1"/>
    <xf numFmtId="170" fontId="22" fillId="3" borderId="16" xfId="1" applyNumberFormat="1" applyFont="1" applyFill="1" applyBorder="1"/>
    <xf numFmtId="170" fontId="22" fillId="3" borderId="16" xfId="0" applyNumberFormat="1" applyFont="1" applyFill="1" applyBorder="1"/>
    <xf numFmtId="170" fontId="8" fillId="0" borderId="23" xfId="0" applyNumberFormat="1" applyFont="1" applyBorder="1"/>
    <xf numFmtId="170" fontId="8" fillId="0" borderId="25" xfId="0" applyNumberFormat="1" applyFont="1" applyBorder="1"/>
    <xf numFmtId="170" fontId="21" fillId="0" borderId="0" xfId="0" applyNumberFormat="1" applyFont="1"/>
    <xf numFmtId="170" fontId="21" fillId="0" borderId="14" xfId="0" applyNumberFormat="1" applyFont="1" applyBorder="1"/>
    <xf numFmtId="170" fontId="22" fillId="0" borderId="0" xfId="0" applyNumberFormat="1" applyFont="1"/>
    <xf numFmtId="170" fontId="22" fillId="0" borderId="14" xfId="0" applyNumberFormat="1" applyFont="1" applyBorder="1"/>
    <xf numFmtId="170" fontId="8" fillId="0" borderId="27" xfId="0" applyNumberFormat="1" applyFont="1" applyBorder="1"/>
    <xf numFmtId="170" fontId="8" fillId="0" borderId="26" xfId="0" applyNumberFormat="1" applyFont="1" applyBorder="1"/>
    <xf numFmtId="0" fontId="27" fillId="3" borderId="5" xfId="0" applyFont="1" applyFill="1" applyBorder="1"/>
    <xf numFmtId="14" fontId="27" fillId="3" borderId="5" xfId="0" applyNumberFormat="1" applyFont="1" applyFill="1" applyBorder="1"/>
    <xf numFmtId="0" fontId="27" fillId="3" borderId="5" xfId="0" applyFont="1" applyFill="1" applyBorder="1" applyAlignment="1">
      <alignment horizontal="center"/>
    </xf>
    <xf numFmtId="44" fontId="27" fillId="3" borderId="5" xfId="1" applyNumberFormat="1" applyFont="1" applyFill="1" applyBorder="1"/>
    <xf numFmtId="165" fontId="27" fillId="3" borderId="5" xfId="2" applyNumberFormat="1" applyFont="1" applyFill="1" applyBorder="1"/>
    <xf numFmtId="44" fontId="27" fillId="3" borderId="5" xfId="0" applyNumberFormat="1" applyFont="1" applyFill="1" applyBorder="1"/>
    <xf numFmtId="170" fontId="27" fillId="3" borderId="5" xfId="0" applyNumberFormat="1" applyFont="1" applyFill="1" applyBorder="1"/>
    <xf numFmtId="170" fontId="27" fillId="3" borderId="16" xfId="0" applyNumberFormat="1" applyFont="1" applyFill="1" applyBorder="1"/>
    <xf numFmtId="0" fontId="28" fillId="2" borderId="0" xfId="0" applyFont="1" applyFill="1"/>
    <xf numFmtId="0" fontId="29" fillId="2" borderId="0" xfId="0" applyFont="1" applyFill="1"/>
    <xf numFmtId="6" fontId="29" fillId="2" borderId="0" xfId="0" applyNumberFormat="1" applyFont="1" applyFill="1"/>
    <xf numFmtId="6" fontId="30" fillId="2" borderId="0" xfId="0" applyNumberFormat="1" applyFont="1" applyFill="1"/>
    <xf numFmtId="0" fontId="30" fillId="2" borderId="0" xfId="0" applyFont="1" applyFill="1"/>
    <xf numFmtId="0" fontId="31" fillId="2" borderId="0" xfId="0" applyFont="1" applyFill="1"/>
    <xf numFmtId="8" fontId="28" fillId="2" borderId="0" xfId="0" applyNumberFormat="1" applyFont="1" applyFill="1"/>
    <xf numFmtId="0" fontId="0" fillId="2" borderId="0" xfId="0" quotePrefix="1" applyFill="1"/>
    <xf numFmtId="0" fontId="32" fillId="5" borderId="0" xfId="0" applyFont="1" applyFill="1"/>
    <xf numFmtId="0" fontId="32" fillId="2" borderId="0" xfId="0" applyFont="1" applyFill="1"/>
    <xf numFmtId="1" fontId="31" fillId="2" borderId="0" xfId="0" applyNumberFormat="1" applyFont="1" applyFill="1"/>
    <xf numFmtId="6" fontId="22" fillId="3" borderId="5" xfId="1" applyNumberFormat="1" applyFont="1" applyFill="1" applyBorder="1"/>
    <xf numFmtId="0" fontId="33" fillId="2" borderId="0" xfId="0" applyFont="1" applyFill="1"/>
    <xf numFmtId="0" fontId="33" fillId="5" borderId="0" xfId="0" applyFont="1" applyFill="1"/>
    <xf numFmtId="0" fontId="24" fillId="5" borderId="0" xfId="0" applyFont="1" applyFill="1" applyAlignment="1">
      <alignment horizontal="center"/>
    </xf>
    <xf numFmtId="0" fontId="21" fillId="5" borderId="0" xfId="0" applyFont="1" applyFill="1"/>
    <xf numFmtId="0" fontId="20" fillId="5" borderId="0" xfId="0" applyFont="1" applyFill="1" applyAlignment="1">
      <alignment horizontal="center" wrapText="1"/>
    </xf>
    <xf numFmtId="170" fontId="22" fillId="7" borderId="0" xfId="0" applyNumberFormat="1" applyFont="1" applyFill="1"/>
    <xf numFmtId="44" fontId="20" fillId="5" borderId="0" xfId="0" applyNumberFormat="1" applyFont="1" applyFill="1"/>
    <xf numFmtId="44" fontId="21" fillId="5" borderId="0" xfId="0" applyNumberFormat="1" applyFont="1" applyFill="1"/>
    <xf numFmtId="44" fontId="21" fillId="7" borderId="0" xfId="0" applyNumberFormat="1" applyFont="1" applyFill="1"/>
    <xf numFmtId="0" fontId="20" fillId="5" borderId="0" xfId="0" applyFont="1" applyFill="1"/>
    <xf numFmtId="170" fontId="21" fillId="5" borderId="0" xfId="0" applyNumberFormat="1" applyFont="1" applyFill="1"/>
    <xf numFmtId="170" fontId="22" fillId="5" borderId="0" xfId="0" applyNumberFormat="1" applyFont="1" applyFill="1"/>
    <xf numFmtId="44" fontId="11" fillId="5" borderId="0" xfId="0" applyNumberFormat="1" applyFont="1" applyFill="1"/>
    <xf numFmtId="0" fontId="22" fillId="2" borderId="5" xfId="0" applyFont="1" applyFill="1" applyBorder="1" applyAlignment="1">
      <alignment horizontal="center"/>
    </xf>
    <xf numFmtId="0" fontId="34" fillId="2" borderId="0" xfId="0" applyFont="1" applyFill="1"/>
    <xf numFmtId="0" fontId="35" fillId="2" borderId="0" xfId="0" applyFont="1" applyFill="1"/>
    <xf numFmtId="6" fontId="0" fillId="2" borderId="0" xfId="0" applyNumberFormat="1" applyFill="1"/>
    <xf numFmtId="0" fontId="36" fillId="2" borderId="0" xfId="0" applyFont="1" applyFill="1"/>
    <xf numFmtId="0" fontId="35" fillId="5" borderId="0" xfId="0" applyFont="1" applyFill="1"/>
    <xf numFmtId="170" fontId="20" fillId="0" borderId="27" xfId="0" applyNumberFormat="1" applyFont="1" applyBorder="1"/>
    <xf numFmtId="170" fontId="20" fillId="0" borderId="26" xfId="0" applyNumberFormat="1" applyFont="1" applyBorder="1"/>
    <xf numFmtId="0" fontId="37" fillId="2" borderId="0" xfId="0" applyFont="1" applyFill="1"/>
    <xf numFmtId="0" fontId="0" fillId="8" borderId="0" xfId="0" applyFill="1"/>
    <xf numFmtId="8" fontId="0" fillId="8" borderId="0" xfId="0" applyNumberFormat="1" applyFill="1"/>
    <xf numFmtId="8" fontId="0" fillId="8" borderId="8" xfId="0" applyNumberFormat="1" applyFill="1" applyBorder="1"/>
    <xf numFmtId="0" fontId="5" fillId="0" borderId="0" xfId="0" applyFont="1"/>
    <xf numFmtId="0" fontId="4" fillId="0" borderId="0" xfId="0" applyFont="1" applyAlignment="1">
      <alignment horizontal="center" vertical="top" wrapText="1"/>
    </xf>
    <xf numFmtId="0" fontId="6" fillId="0" borderId="0" xfId="0" applyFont="1" applyAlignment="1">
      <alignment horizontal="center" vertical="top" wrapText="1"/>
    </xf>
    <xf numFmtId="0" fontId="5" fillId="3" borderId="0" xfId="0" applyFont="1" applyFill="1" applyAlignment="1">
      <alignment horizontal="center" vertical="top" wrapText="1"/>
    </xf>
    <xf numFmtId="0" fontId="5" fillId="0" borderId="0" xfId="0" applyFont="1" applyAlignment="1">
      <alignment horizontal="center" vertical="top" wrapText="1"/>
    </xf>
    <xf numFmtId="0" fontId="3" fillId="0" borderId="0" xfId="0" applyFont="1"/>
    <xf numFmtId="0" fontId="23" fillId="2" borderId="0" xfId="0" applyFont="1" applyFill="1" applyAlignment="1">
      <alignment horizontal="center"/>
    </xf>
    <xf numFmtId="0" fontId="11" fillId="0" borderId="7" xfId="0" applyFont="1" applyBorder="1" applyAlignment="1" applyProtection="1">
      <alignment horizontal="center"/>
      <protection locked="0"/>
    </xf>
    <xf numFmtId="0" fontId="11" fillId="0" borderId="36" xfId="0" applyFont="1" applyBorder="1" applyAlignment="1" applyProtection="1">
      <alignment horizontal="center"/>
      <protection locked="0"/>
    </xf>
    <xf numFmtId="0" fontId="11" fillId="0" borderId="38" xfId="0" applyFont="1" applyBorder="1" applyAlignment="1" applyProtection="1">
      <alignment horizontal="center"/>
      <protection locked="0"/>
    </xf>
    <xf numFmtId="0" fontId="11" fillId="0" borderId="39" xfId="0" applyFont="1" applyBorder="1" applyAlignment="1" applyProtection="1">
      <alignment horizontal="center"/>
      <protection locked="0"/>
    </xf>
    <xf numFmtId="0" fontId="13" fillId="6" borderId="15" xfId="0" applyFont="1" applyFill="1" applyBorder="1" applyAlignment="1">
      <alignment horizontal="left"/>
    </xf>
    <xf numFmtId="0" fontId="13" fillId="6" borderId="5" xfId="0" applyFont="1" applyFill="1" applyBorder="1" applyAlignment="1">
      <alignment horizontal="left"/>
    </xf>
    <xf numFmtId="0" fontId="13" fillId="6" borderId="16" xfId="0" applyFont="1" applyFill="1" applyBorder="1" applyAlignment="1">
      <alignment horizontal="left"/>
    </xf>
    <xf numFmtId="0" fontId="10" fillId="6" borderId="5" xfId="0" applyFont="1" applyFill="1" applyBorder="1" applyAlignment="1">
      <alignment horizontal="center"/>
    </xf>
    <xf numFmtId="0" fontId="10" fillId="6" borderId="16" xfId="0" applyFont="1" applyFill="1" applyBorder="1" applyAlignment="1">
      <alignment horizontal="center"/>
    </xf>
    <xf numFmtId="0" fontId="11" fillId="0" borderId="4" xfId="0" applyFont="1" applyBorder="1" applyAlignment="1" applyProtection="1">
      <alignment horizontal="center"/>
      <protection locked="0"/>
    </xf>
    <xf numFmtId="0" fontId="11" fillId="0" borderId="31" xfId="0" applyFont="1" applyBorder="1" applyAlignment="1" applyProtection="1">
      <alignment horizontal="center"/>
      <protection locked="0"/>
    </xf>
    <xf numFmtId="0" fontId="10" fillId="5" borderId="2" xfId="0" applyFont="1" applyFill="1" applyBorder="1" applyAlignment="1">
      <alignment horizontal="right"/>
    </xf>
    <xf numFmtId="167" fontId="11" fillId="0" borderId="2" xfId="0" applyNumberFormat="1" applyFont="1" applyBorder="1" applyAlignment="1" applyProtection="1">
      <alignment horizontal="center"/>
      <protection locked="0"/>
    </xf>
    <xf numFmtId="167" fontId="11" fillId="0" borderId="19" xfId="0" applyNumberFormat="1" applyFont="1" applyBorder="1" applyAlignment="1" applyProtection="1">
      <alignment horizontal="center"/>
      <protection locked="0"/>
    </xf>
    <xf numFmtId="0" fontId="10" fillId="5" borderId="24" xfId="0" applyFont="1" applyFill="1" applyBorder="1" applyAlignment="1">
      <alignment horizontal="right"/>
    </xf>
    <xf numFmtId="0" fontId="10" fillId="5" borderId="8" xfId="0" applyFont="1" applyFill="1" applyBorder="1" applyAlignment="1">
      <alignment horizontal="right"/>
    </xf>
    <xf numFmtId="0" fontId="11" fillId="0" borderId="9" xfId="0" applyFont="1" applyBorder="1" applyAlignment="1" applyProtection="1">
      <alignment horizontal="center"/>
      <protection locked="0"/>
    </xf>
    <xf numFmtId="167" fontId="11" fillId="0" borderId="9" xfId="0" applyNumberFormat="1" applyFont="1" applyBorder="1" applyAlignment="1" applyProtection="1">
      <alignment horizontal="center"/>
      <protection locked="0"/>
    </xf>
    <xf numFmtId="167" fontId="11" fillId="0" borderId="35" xfId="0" applyNumberFormat="1" applyFont="1" applyBorder="1" applyAlignment="1" applyProtection="1">
      <alignment horizontal="center"/>
      <protection locked="0"/>
    </xf>
    <xf numFmtId="0" fontId="10" fillId="5" borderId="28" xfId="0" applyFont="1" applyFill="1" applyBorder="1" applyAlignment="1">
      <alignment horizontal="right"/>
    </xf>
    <xf numFmtId="164" fontId="11" fillId="0" borderId="2" xfId="0" applyNumberFormat="1" applyFont="1" applyBorder="1" applyAlignment="1" applyProtection="1">
      <alignment horizontal="center"/>
      <protection locked="0"/>
    </xf>
    <xf numFmtId="0" fontId="10" fillId="5" borderId="13" xfId="0" applyFont="1" applyFill="1" applyBorder="1" applyAlignment="1">
      <alignment horizontal="right"/>
    </xf>
    <xf numFmtId="0" fontId="10" fillId="5" borderId="0" xfId="0" applyFont="1" applyFill="1" applyAlignment="1">
      <alignment horizontal="right"/>
    </xf>
    <xf numFmtId="164" fontId="19" fillId="0" borderId="0" xfId="0" applyNumberFormat="1" applyFont="1" applyAlignment="1" applyProtection="1">
      <alignment horizontal="center"/>
      <protection locked="0"/>
    </xf>
    <xf numFmtId="0" fontId="15" fillId="0" borderId="4" xfId="0" applyFont="1" applyBorder="1" applyAlignment="1" applyProtection="1">
      <alignment horizontal="center"/>
      <protection locked="0"/>
    </xf>
    <xf numFmtId="0" fontId="15" fillId="0" borderId="7" xfId="0" applyFont="1" applyBorder="1" applyAlignment="1" applyProtection="1">
      <alignment horizontal="center"/>
      <protection locked="0"/>
    </xf>
    <xf numFmtId="0" fontId="15" fillId="0" borderId="6" xfId="0" applyFont="1" applyBorder="1" applyAlignment="1" applyProtection="1">
      <alignment horizontal="center"/>
      <protection locked="0"/>
    </xf>
    <xf numFmtId="9" fontId="15" fillId="0" borderId="0" xfId="0" applyNumberFormat="1" applyFont="1" applyAlignment="1" applyProtection="1">
      <alignment horizontal="center"/>
      <protection locked="0"/>
    </xf>
    <xf numFmtId="9" fontId="15" fillId="0" borderId="14" xfId="0" applyNumberFormat="1" applyFont="1" applyBorder="1" applyAlignment="1" applyProtection="1">
      <alignment horizontal="center"/>
      <protection locked="0"/>
    </xf>
    <xf numFmtId="0" fontId="10" fillId="6" borderId="30" xfId="0" applyFont="1" applyFill="1" applyBorder="1" applyAlignment="1">
      <alignment horizontal="center"/>
    </xf>
    <xf numFmtId="0" fontId="10" fillId="6" borderId="32" xfId="0" applyFont="1" applyFill="1" applyBorder="1" applyAlignment="1">
      <alignment horizontal="center"/>
    </xf>
    <xf numFmtId="0" fontId="10" fillId="6" borderId="4" xfId="0" applyFont="1" applyFill="1" applyBorder="1" applyAlignment="1">
      <alignment horizontal="center"/>
    </xf>
    <xf numFmtId="0" fontId="10" fillId="6" borderId="6" xfId="0" applyFont="1" applyFill="1" applyBorder="1" applyAlignment="1">
      <alignment horizontal="center"/>
    </xf>
    <xf numFmtId="6" fontId="19" fillId="0" borderId="3" xfId="0" applyNumberFormat="1" applyFont="1" applyBorder="1" applyAlignment="1" applyProtection="1">
      <alignment horizontal="center"/>
      <protection locked="0"/>
    </xf>
    <xf numFmtId="0" fontId="15" fillId="0" borderId="3" xfId="0" applyFont="1" applyBorder="1" applyAlignment="1" applyProtection="1">
      <alignment horizontal="center"/>
      <protection locked="0"/>
    </xf>
    <xf numFmtId="0" fontId="15" fillId="0" borderId="29" xfId="0" applyFont="1" applyBorder="1" applyAlignment="1" applyProtection="1">
      <alignment horizontal="center"/>
      <protection locked="0"/>
    </xf>
    <xf numFmtId="0" fontId="19" fillId="0" borderId="3" xfId="0" applyFont="1" applyBorder="1" applyAlignment="1" applyProtection="1">
      <alignment horizontal="center"/>
      <protection locked="0"/>
    </xf>
    <xf numFmtId="6" fontId="11" fillId="0" borderId="3" xfId="0" applyNumberFormat="1" applyFont="1" applyBorder="1" applyAlignment="1" applyProtection="1">
      <alignment horizontal="center"/>
      <protection locked="0"/>
    </xf>
    <xf numFmtId="0" fontId="11" fillId="0" borderId="29" xfId="0" applyFont="1" applyBorder="1" applyAlignment="1" applyProtection="1">
      <alignment horizontal="center"/>
      <protection locked="0"/>
    </xf>
    <xf numFmtId="0" fontId="17" fillId="4" borderId="1" xfId="0" applyFont="1" applyFill="1" applyBorder="1" applyAlignment="1" applyProtection="1">
      <alignment horizontal="center" vertical="center"/>
      <protection locked="0"/>
    </xf>
    <xf numFmtId="0" fontId="17" fillId="4" borderId="18" xfId="0" applyFont="1" applyFill="1" applyBorder="1" applyAlignment="1" applyProtection="1">
      <alignment horizontal="center" vertical="center"/>
      <protection locked="0"/>
    </xf>
    <xf numFmtId="0" fontId="19" fillId="0" borderId="2"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1" fillId="0" borderId="19" xfId="0" applyFont="1" applyBorder="1" applyAlignment="1" applyProtection="1">
      <alignment horizontal="center"/>
      <protection locked="0"/>
    </xf>
    <xf numFmtId="167" fontId="26" fillId="0" borderId="2" xfId="0" applyNumberFormat="1" applyFont="1" applyBorder="1" applyAlignment="1" applyProtection="1">
      <alignment horizontal="center"/>
      <protection locked="0"/>
    </xf>
    <xf numFmtId="167" fontId="26" fillId="0" borderId="19" xfId="0" applyNumberFormat="1" applyFont="1" applyBorder="1" applyAlignment="1" applyProtection="1">
      <alignment horizontal="center"/>
      <protection locked="0"/>
    </xf>
    <xf numFmtId="0" fontId="25" fillId="0" borderId="9" xfId="0" applyFont="1" applyBorder="1" applyAlignment="1" applyProtection="1">
      <alignment horizontal="center"/>
      <protection locked="0"/>
    </xf>
    <xf numFmtId="167" fontId="26" fillId="0" borderId="9" xfId="0" applyNumberFormat="1" applyFont="1" applyBorder="1" applyAlignment="1" applyProtection="1">
      <alignment horizontal="center"/>
      <protection locked="0"/>
    </xf>
    <xf numFmtId="167" fontId="26" fillId="0" borderId="35" xfId="0" applyNumberFormat="1" applyFont="1" applyBorder="1" applyAlignment="1" applyProtection="1">
      <alignment horizontal="center"/>
      <protection locked="0"/>
    </xf>
    <xf numFmtId="164" fontId="26" fillId="0" borderId="2" xfId="0" applyNumberFormat="1" applyFont="1" applyBorder="1" applyAlignment="1" applyProtection="1">
      <alignment horizontal="center"/>
      <protection locked="0"/>
    </xf>
    <xf numFmtId="0" fontId="26" fillId="0" borderId="7" xfId="0" applyFont="1" applyBorder="1" applyAlignment="1" applyProtection="1">
      <alignment horizontal="center"/>
      <protection locked="0"/>
    </xf>
    <xf numFmtId="164" fontId="15" fillId="0" borderId="0" xfId="0" applyNumberFormat="1" applyFont="1" applyAlignment="1" applyProtection="1">
      <alignment horizontal="center"/>
      <protection locked="0"/>
    </xf>
    <xf numFmtId="165" fontId="15" fillId="0" borderId="0" xfId="0" applyNumberFormat="1" applyFont="1" applyAlignment="1" applyProtection="1">
      <alignment horizontal="center"/>
      <protection locked="0"/>
    </xf>
    <xf numFmtId="165" fontId="15" fillId="0" borderId="14" xfId="0" applyNumberFormat="1" applyFont="1" applyBorder="1" applyAlignment="1" applyProtection="1">
      <alignment horizontal="center"/>
      <protection locked="0"/>
    </xf>
    <xf numFmtId="6" fontId="15" fillId="0" borderId="3" xfId="0" applyNumberFormat="1" applyFont="1" applyBorder="1" applyAlignment="1" applyProtection="1">
      <alignment horizontal="center"/>
      <protection locked="0"/>
    </xf>
    <xf numFmtId="0" fontId="16" fillId="0" borderId="3" xfId="0" applyFont="1" applyBorder="1" applyAlignment="1" applyProtection="1">
      <alignment horizontal="center"/>
      <protection locked="0"/>
    </xf>
    <xf numFmtId="0" fontId="11" fillId="0" borderId="3" xfId="0" applyFont="1" applyBorder="1" applyAlignment="1" applyProtection="1">
      <alignment horizontal="center"/>
      <protection locked="0"/>
    </xf>
    <xf numFmtId="0" fontId="15" fillId="0" borderId="2" xfId="0" applyFont="1" applyBorder="1" applyAlignment="1" applyProtection="1">
      <alignment horizontal="center"/>
      <protection locked="0"/>
    </xf>
    <xf numFmtId="0" fontId="15" fillId="0" borderId="19" xfId="0" applyFont="1" applyBorder="1" applyAlignment="1" applyProtection="1">
      <alignment horizontal="center"/>
      <protection locked="0"/>
    </xf>
    <xf numFmtId="0" fontId="11" fillId="0" borderId="41" xfId="0" applyFont="1" applyBorder="1" applyAlignment="1" applyProtection="1">
      <alignment horizontal="center"/>
      <protection locked="0"/>
    </xf>
    <xf numFmtId="0" fontId="11" fillId="0" borderId="42" xfId="0" applyFont="1" applyBorder="1" applyAlignment="1" applyProtection="1">
      <alignment horizontal="center"/>
      <protection locked="0"/>
    </xf>
    <xf numFmtId="0" fontId="24" fillId="0" borderId="13" xfId="0" applyFont="1" applyBorder="1" applyAlignment="1">
      <alignment horizontal="center"/>
    </xf>
    <xf numFmtId="0" fontId="24" fillId="0" borderId="0" xfId="0" applyFont="1" applyAlignment="1">
      <alignment horizontal="center"/>
    </xf>
    <xf numFmtId="0" fontId="24" fillId="0" borderId="14" xfId="0" applyFont="1" applyBorder="1" applyAlignment="1">
      <alignment horizontal="center"/>
    </xf>
    <xf numFmtId="0" fontId="38" fillId="8" borderId="0" xfId="0" applyFont="1" applyFill="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33CCCC"/>
      <color rgb="FFBB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171449</xdr:rowOff>
    </xdr:from>
    <xdr:to>
      <xdr:col>5</xdr:col>
      <xdr:colOff>0</xdr:colOff>
      <xdr:row>9</xdr:row>
      <xdr:rowOff>18359</xdr:rowOff>
    </xdr:to>
    <xdr:pic>
      <xdr:nvPicPr>
        <xdr:cNvPr id="3" name="Picture 2"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EFC44907-9274-5746-A8AF-94A27DF90CA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71449"/>
          <a:ext cx="1828800" cy="1228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64770</xdr:colOff>
      <xdr:row>1</xdr:row>
      <xdr:rowOff>66675</xdr:rowOff>
    </xdr:from>
    <xdr:to>
      <xdr:col>3</xdr:col>
      <xdr:colOff>476250</xdr:colOff>
      <xdr:row>2</xdr:row>
      <xdr:rowOff>1205</xdr:rowOff>
    </xdr:to>
    <xdr:pic>
      <xdr:nvPicPr>
        <xdr:cNvPr id="2" name="Picture 1">
          <a:extLst>
            <a:ext uri="{FF2B5EF4-FFF2-40B4-BE49-F238E27FC236}">
              <a16:creationId xmlns:a16="http://schemas.microsoft.com/office/drawing/2014/main" id="{7191EC41-9AA0-4ED6-A180-94CE227E0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 y="447675"/>
          <a:ext cx="2697480" cy="10851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26670</xdr:colOff>
      <xdr:row>1</xdr:row>
      <xdr:rowOff>26670</xdr:rowOff>
    </xdr:from>
    <xdr:to>
      <xdr:col>3</xdr:col>
      <xdr:colOff>453390</xdr:colOff>
      <xdr:row>1</xdr:row>
      <xdr:rowOff>1162050</xdr:rowOff>
    </xdr:to>
    <xdr:pic>
      <xdr:nvPicPr>
        <xdr:cNvPr id="2" name="Picture 1">
          <a:extLst>
            <a:ext uri="{FF2B5EF4-FFF2-40B4-BE49-F238E27FC236}">
              <a16:creationId xmlns:a16="http://schemas.microsoft.com/office/drawing/2014/main" id="{04A5517D-41DC-43BB-B880-468D34D354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0" y="407670"/>
          <a:ext cx="2712720" cy="112585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xdr:colOff>
      <xdr:row>1</xdr:row>
      <xdr:rowOff>36196</xdr:rowOff>
    </xdr:from>
    <xdr:to>
      <xdr:col>3</xdr:col>
      <xdr:colOff>320040</xdr:colOff>
      <xdr:row>1</xdr:row>
      <xdr:rowOff>1120341</xdr:rowOff>
    </xdr:to>
    <xdr:pic>
      <xdr:nvPicPr>
        <xdr:cNvPr id="2" name="Picture 1">
          <a:extLst>
            <a:ext uri="{FF2B5EF4-FFF2-40B4-BE49-F238E27FC236}">
              <a16:creationId xmlns:a16="http://schemas.microsoft.com/office/drawing/2014/main" id="{6A673314-DE10-4837-89D9-50C020B807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 y="417196"/>
          <a:ext cx="2594610" cy="107652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234315</xdr:colOff>
      <xdr:row>1</xdr:row>
      <xdr:rowOff>68580</xdr:rowOff>
    </xdr:from>
    <xdr:to>
      <xdr:col>3</xdr:col>
      <xdr:colOff>400050</xdr:colOff>
      <xdr:row>2</xdr:row>
      <xdr:rowOff>58355</xdr:rowOff>
    </xdr:to>
    <xdr:pic>
      <xdr:nvPicPr>
        <xdr:cNvPr id="2" name="Picture 1">
          <a:extLst>
            <a:ext uri="{FF2B5EF4-FFF2-40B4-BE49-F238E27FC236}">
              <a16:creationId xmlns:a16="http://schemas.microsoft.com/office/drawing/2014/main" id="{010E6A42-0577-4374-7A5E-63FEF7A9D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3915" y="335280"/>
          <a:ext cx="2708910" cy="106229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85C2E-B8D8-4D4C-9627-312A9E830C83}">
  <dimension ref="A2:AA52"/>
  <sheetViews>
    <sheetView showGridLines="0" topLeftCell="A18" workbookViewId="0">
      <selection activeCell="C35" sqref="C35:K35"/>
    </sheetView>
  </sheetViews>
  <sheetFormatPr defaultRowHeight="13.2"/>
  <cols>
    <col min="1" max="27" width="8.88671875" style="1"/>
  </cols>
  <sheetData>
    <row r="2" spans="2:20" s="1" customFormat="1">
      <c r="B2"/>
      <c r="C2"/>
      <c r="D2"/>
      <c r="E2"/>
      <c r="F2"/>
      <c r="G2"/>
      <c r="H2"/>
      <c r="I2"/>
      <c r="J2"/>
      <c r="K2"/>
      <c r="L2"/>
      <c r="M2"/>
      <c r="N2"/>
      <c r="O2"/>
      <c r="P2"/>
      <c r="Q2"/>
      <c r="R2"/>
      <c r="S2"/>
      <c r="T2"/>
    </row>
    <row r="3" spans="2:20">
      <c r="B3"/>
      <c r="C3"/>
      <c r="D3"/>
      <c r="E3"/>
      <c r="F3"/>
      <c r="G3"/>
      <c r="H3"/>
      <c r="I3"/>
      <c r="J3"/>
      <c r="K3"/>
      <c r="L3"/>
      <c r="M3"/>
      <c r="N3"/>
      <c r="O3"/>
      <c r="P3"/>
      <c r="Q3"/>
      <c r="R3"/>
      <c r="S3"/>
      <c r="T3"/>
    </row>
    <row r="4" spans="2:20">
      <c r="B4"/>
      <c r="C4"/>
      <c r="D4"/>
      <c r="E4"/>
      <c r="F4"/>
      <c r="G4"/>
      <c r="H4"/>
      <c r="I4"/>
      <c r="J4"/>
      <c r="K4"/>
      <c r="L4"/>
      <c r="M4"/>
      <c r="N4"/>
      <c r="O4"/>
      <c r="P4"/>
      <c r="Q4"/>
      <c r="R4"/>
      <c r="S4"/>
      <c r="T4"/>
    </row>
    <row r="5" spans="2:20">
      <c r="B5"/>
      <c r="C5"/>
      <c r="D5"/>
      <c r="E5"/>
      <c r="F5"/>
      <c r="G5"/>
      <c r="H5"/>
      <c r="I5"/>
      <c r="J5"/>
      <c r="K5"/>
      <c r="L5"/>
      <c r="M5"/>
      <c r="N5"/>
      <c r="O5"/>
      <c r="P5"/>
      <c r="Q5"/>
      <c r="R5"/>
      <c r="S5"/>
      <c r="T5"/>
    </row>
    <row r="6" spans="2:20">
      <c r="B6"/>
      <c r="C6"/>
      <c r="D6"/>
      <c r="E6"/>
      <c r="F6"/>
      <c r="G6"/>
      <c r="H6"/>
      <c r="I6"/>
      <c r="J6"/>
      <c r="K6"/>
      <c r="L6"/>
      <c r="M6"/>
      <c r="N6"/>
      <c r="O6"/>
      <c r="P6"/>
      <c r="Q6"/>
      <c r="R6"/>
      <c r="S6"/>
      <c r="T6"/>
    </row>
    <row r="7" spans="2:20">
      <c r="B7"/>
      <c r="C7"/>
      <c r="D7"/>
      <c r="E7"/>
      <c r="F7"/>
      <c r="G7"/>
      <c r="H7"/>
      <c r="I7"/>
      <c r="J7"/>
      <c r="K7"/>
      <c r="L7"/>
      <c r="M7"/>
      <c r="N7"/>
      <c r="O7"/>
      <c r="P7"/>
      <c r="Q7"/>
      <c r="R7"/>
      <c r="S7"/>
      <c r="T7"/>
    </row>
    <row r="8" spans="2:20">
      <c r="B8"/>
      <c r="C8"/>
      <c r="D8"/>
      <c r="E8"/>
      <c r="F8"/>
      <c r="G8"/>
      <c r="H8"/>
      <c r="I8"/>
      <c r="J8"/>
      <c r="K8"/>
      <c r="L8"/>
      <c r="M8"/>
      <c r="N8"/>
      <c r="O8"/>
      <c r="P8"/>
      <c r="Q8"/>
      <c r="R8"/>
      <c r="S8"/>
      <c r="T8"/>
    </row>
    <row r="9" spans="2:20">
      <c r="B9"/>
      <c r="C9"/>
      <c r="D9"/>
      <c r="E9"/>
      <c r="F9"/>
      <c r="G9"/>
      <c r="H9"/>
      <c r="I9"/>
      <c r="J9"/>
      <c r="K9"/>
      <c r="L9"/>
      <c r="M9"/>
      <c r="N9"/>
      <c r="O9"/>
      <c r="P9"/>
      <c r="Q9"/>
      <c r="R9"/>
      <c r="S9"/>
      <c r="T9"/>
    </row>
    <row r="10" spans="2:20">
      <c r="B10"/>
      <c r="C10"/>
      <c r="D10"/>
      <c r="E10"/>
      <c r="F10"/>
      <c r="G10"/>
      <c r="H10"/>
      <c r="I10"/>
      <c r="J10"/>
      <c r="K10"/>
      <c r="L10"/>
      <c r="M10"/>
      <c r="N10"/>
      <c r="O10"/>
      <c r="P10"/>
      <c r="Q10"/>
      <c r="R10"/>
      <c r="S10"/>
      <c r="T10"/>
    </row>
    <row r="11" spans="2:20" ht="14.4">
      <c r="B11" s="5"/>
      <c r="C11" s="9" t="s">
        <v>0</v>
      </c>
      <c r="D11" s="9"/>
      <c r="E11" s="9"/>
      <c r="F11" s="9"/>
      <c r="G11" s="10" t="s">
        <v>1</v>
      </c>
      <c r="H11" s="11"/>
      <c r="I11" s="11"/>
      <c r="J11" s="11"/>
      <c r="K11" s="11"/>
      <c r="L11" s="11"/>
      <c r="M11" s="11"/>
      <c r="N11" s="5"/>
      <c r="O11" s="5"/>
      <c r="P11"/>
      <c r="Q11"/>
      <c r="R11"/>
      <c r="S11"/>
      <c r="T11"/>
    </row>
    <row r="12" spans="2:20" ht="14.4">
      <c r="B12" s="5"/>
      <c r="C12" s="11"/>
      <c r="D12" s="11"/>
      <c r="E12" s="11"/>
      <c r="F12" s="11"/>
      <c r="G12" s="11"/>
      <c r="H12" s="11"/>
      <c r="I12" s="11"/>
      <c r="J12" s="11"/>
      <c r="K12" s="11"/>
      <c r="L12" s="11"/>
      <c r="M12" s="11"/>
      <c r="N12" s="5"/>
      <c r="O12" s="5"/>
      <c r="P12"/>
      <c r="Q12"/>
      <c r="R12"/>
      <c r="S12"/>
      <c r="T12"/>
    </row>
    <row r="13" spans="2:20" ht="14.4">
      <c r="B13" s="5"/>
      <c r="C13" s="9" t="s">
        <v>2</v>
      </c>
      <c r="D13" s="9"/>
      <c r="E13" s="9"/>
      <c r="F13" s="11"/>
      <c r="G13" s="11"/>
      <c r="H13" s="11"/>
      <c r="I13" s="11"/>
      <c r="J13" s="11"/>
      <c r="K13" s="11"/>
      <c r="L13" s="11"/>
      <c r="M13" s="11"/>
      <c r="N13" s="5"/>
      <c r="O13" s="5"/>
      <c r="P13"/>
      <c r="Q13"/>
      <c r="R13"/>
      <c r="S13"/>
      <c r="T13"/>
    </row>
    <row r="14" spans="2:20" ht="14.4">
      <c r="B14" s="5"/>
      <c r="C14" s="11"/>
      <c r="D14" s="11"/>
      <c r="E14" s="11"/>
      <c r="F14" s="11"/>
      <c r="G14" s="11"/>
      <c r="H14" s="11"/>
      <c r="I14" s="11"/>
      <c r="J14" s="11"/>
      <c r="K14" s="11"/>
      <c r="L14" s="11"/>
      <c r="M14" s="11"/>
      <c r="N14" s="5"/>
      <c r="O14" s="5"/>
      <c r="P14"/>
      <c r="Q14"/>
      <c r="R14"/>
      <c r="S14"/>
      <c r="T14"/>
    </row>
    <row r="15" spans="2:20" ht="14.4">
      <c r="B15" s="5"/>
      <c r="C15" s="11"/>
      <c r="D15" s="11"/>
      <c r="E15" s="11"/>
      <c r="F15" s="11"/>
      <c r="G15" s="11"/>
      <c r="H15" s="11"/>
      <c r="I15" s="11"/>
      <c r="J15" s="11"/>
      <c r="K15" s="11"/>
      <c r="L15" s="11"/>
      <c r="M15" s="11"/>
      <c r="N15" s="5"/>
      <c r="O15" s="5"/>
      <c r="P15"/>
      <c r="Q15"/>
      <c r="R15"/>
      <c r="S15"/>
      <c r="T15"/>
    </row>
    <row r="16" spans="2:20" ht="17.399999999999999" customHeight="1">
      <c r="B16" s="5"/>
      <c r="C16" s="9" t="s">
        <v>3</v>
      </c>
      <c r="D16" s="9"/>
      <c r="E16" s="9"/>
      <c r="F16" s="11"/>
      <c r="G16" s="11"/>
      <c r="H16" s="11"/>
      <c r="I16" s="11"/>
      <c r="J16" s="11"/>
      <c r="K16" s="11"/>
      <c r="L16" s="11"/>
      <c r="M16" s="11"/>
      <c r="N16" s="5"/>
      <c r="O16" s="5"/>
      <c r="P16"/>
      <c r="Q16"/>
      <c r="R16"/>
      <c r="S16"/>
      <c r="T16"/>
    </row>
    <row r="17" spans="2:20" ht="14.4">
      <c r="B17" s="5"/>
      <c r="C17" s="9"/>
      <c r="D17" s="9"/>
      <c r="E17" s="9"/>
      <c r="F17" s="11"/>
      <c r="G17" s="11"/>
      <c r="H17" s="11"/>
      <c r="I17" s="11"/>
      <c r="J17" s="11"/>
      <c r="K17" s="11"/>
      <c r="L17" s="11"/>
      <c r="M17" s="11"/>
      <c r="N17" s="5"/>
      <c r="O17" s="5"/>
      <c r="P17"/>
      <c r="Q17"/>
      <c r="R17"/>
      <c r="S17"/>
      <c r="T17"/>
    </row>
    <row r="18" spans="2:20" ht="17.399999999999999" customHeight="1">
      <c r="B18" s="5"/>
      <c r="C18" s="11" t="s">
        <v>4</v>
      </c>
      <c r="D18" s="11"/>
      <c r="E18" s="11"/>
      <c r="F18" s="11"/>
      <c r="G18" s="11"/>
      <c r="H18" s="11"/>
      <c r="I18" s="11"/>
      <c r="J18" s="11"/>
      <c r="K18" s="11"/>
      <c r="L18" s="11"/>
      <c r="M18" s="11"/>
      <c r="N18" s="5"/>
      <c r="O18" s="5"/>
      <c r="P18"/>
      <c r="Q18"/>
      <c r="R18"/>
      <c r="S18"/>
      <c r="T18"/>
    </row>
    <row r="19" spans="2:20" ht="14.4">
      <c r="B19" s="5"/>
      <c r="C19" s="11"/>
      <c r="D19" s="11"/>
      <c r="E19" s="11"/>
      <c r="F19" s="11"/>
      <c r="G19" s="11"/>
      <c r="H19" s="11"/>
      <c r="I19" s="11"/>
      <c r="J19" s="11"/>
      <c r="K19" s="11"/>
      <c r="L19" s="11"/>
      <c r="M19" s="11"/>
      <c r="N19" s="5"/>
      <c r="O19" s="5"/>
      <c r="P19"/>
      <c r="Q19"/>
      <c r="R19"/>
      <c r="S19"/>
      <c r="T19"/>
    </row>
    <row r="20" spans="2:20" ht="17.399999999999999" customHeight="1">
      <c r="B20" s="5"/>
      <c r="C20" s="11" t="s">
        <v>5</v>
      </c>
      <c r="D20" s="11"/>
      <c r="E20" s="11"/>
      <c r="F20" s="11"/>
      <c r="G20" s="11"/>
      <c r="H20" s="11"/>
      <c r="I20" s="11"/>
      <c r="J20" s="11"/>
      <c r="K20" s="11"/>
      <c r="L20" s="11"/>
      <c r="M20" s="11"/>
      <c r="N20" s="5"/>
      <c r="O20" s="5"/>
      <c r="P20"/>
      <c r="Q20"/>
      <c r="R20"/>
      <c r="S20"/>
      <c r="T20"/>
    </row>
    <row r="21" spans="2:20" ht="14.4">
      <c r="B21" s="5"/>
      <c r="C21" s="11"/>
      <c r="D21" s="11"/>
      <c r="E21" s="11"/>
      <c r="F21" s="11"/>
      <c r="G21" s="11"/>
      <c r="H21" s="11"/>
      <c r="I21" s="11"/>
      <c r="J21" s="11"/>
      <c r="K21" s="11"/>
      <c r="L21" s="11"/>
      <c r="M21" s="11"/>
      <c r="N21" s="5"/>
      <c r="O21" s="5"/>
      <c r="P21"/>
      <c r="Q21"/>
      <c r="R21"/>
      <c r="S21"/>
      <c r="T21"/>
    </row>
    <row r="22" spans="2:20" ht="17.399999999999999" customHeight="1">
      <c r="B22" s="5"/>
      <c r="C22" s="11" t="s">
        <v>6</v>
      </c>
      <c r="D22" s="11"/>
      <c r="E22" s="11"/>
      <c r="F22" s="11"/>
      <c r="G22" s="11"/>
      <c r="H22" s="11"/>
      <c r="I22" s="11"/>
      <c r="J22" s="11"/>
      <c r="K22" s="11"/>
      <c r="L22" s="11"/>
      <c r="M22" s="11"/>
      <c r="N22" s="5"/>
      <c r="O22" s="5"/>
      <c r="P22"/>
      <c r="Q22"/>
      <c r="R22"/>
      <c r="S22"/>
      <c r="T22"/>
    </row>
    <row r="23" spans="2:20" ht="14.4">
      <c r="B23" s="5"/>
      <c r="C23" s="11"/>
      <c r="D23" s="11"/>
      <c r="E23" s="11"/>
      <c r="F23" s="11"/>
      <c r="G23" s="11"/>
      <c r="H23" s="11"/>
      <c r="I23" s="11"/>
      <c r="J23" s="11"/>
      <c r="K23" s="11"/>
      <c r="L23" s="11"/>
      <c r="M23" s="11"/>
      <c r="N23" s="5"/>
      <c r="O23" s="5"/>
      <c r="P23"/>
      <c r="Q23"/>
      <c r="R23"/>
      <c r="S23"/>
      <c r="T23"/>
    </row>
    <row r="24" spans="2:20" ht="17.399999999999999" customHeight="1">
      <c r="B24" s="5"/>
      <c r="C24" s="11" t="s">
        <v>7</v>
      </c>
      <c r="D24" s="11"/>
      <c r="E24" s="11"/>
      <c r="F24" s="11"/>
      <c r="G24" s="11"/>
      <c r="H24" s="11"/>
      <c r="I24" s="11"/>
      <c r="J24" s="11"/>
      <c r="K24" s="11"/>
      <c r="L24" s="11"/>
      <c r="M24" s="11"/>
      <c r="N24" s="5"/>
      <c r="O24" s="5"/>
      <c r="P24"/>
      <c r="Q24"/>
      <c r="R24"/>
      <c r="S24"/>
      <c r="T24"/>
    </row>
    <row r="25" spans="2:20" ht="14.4">
      <c r="B25" s="5"/>
      <c r="C25" s="11"/>
      <c r="D25" s="11"/>
      <c r="E25" s="11"/>
      <c r="F25" s="11"/>
      <c r="G25" s="11"/>
      <c r="H25" s="11"/>
      <c r="I25" s="11"/>
      <c r="J25" s="11"/>
      <c r="K25" s="11"/>
      <c r="L25" s="11"/>
      <c r="M25" s="11"/>
      <c r="N25" s="5"/>
      <c r="O25" s="5"/>
      <c r="P25"/>
      <c r="Q25"/>
      <c r="R25"/>
      <c r="S25"/>
      <c r="T25"/>
    </row>
    <row r="26" spans="2:20" ht="13.8">
      <c r="B26" s="5"/>
      <c r="C26" s="5"/>
      <c r="D26" s="5"/>
      <c r="E26" s="5"/>
      <c r="F26" s="5"/>
      <c r="G26" s="5"/>
      <c r="H26" s="5"/>
      <c r="I26" s="5"/>
      <c r="J26" s="5"/>
      <c r="K26" s="5"/>
      <c r="L26" s="5"/>
      <c r="M26" s="5"/>
      <c r="N26" s="5"/>
      <c r="O26" s="5"/>
      <c r="P26"/>
      <c r="Q26"/>
      <c r="R26"/>
      <c r="S26"/>
      <c r="T26"/>
    </row>
    <row r="27" spans="2:20" ht="15.6">
      <c r="B27" s="5"/>
      <c r="C27" s="6"/>
      <c r="D27" s="6"/>
      <c r="E27" s="6"/>
      <c r="F27" s="6"/>
      <c r="G27" s="6"/>
      <c r="H27" s="6"/>
      <c r="I27" s="6"/>
      <c r="J27" s="6"/>
      <c r="K27" s="6"/>
      <c r="L27" s="6"/>
      <c r="M27" s="6"/>
      <c r="N27" s="6"/>
      <c r="O27" s="6"/>
      <c r="P27" s="4"/>
      <c r="Q27" s="4"/>
      <c r="R27" s="4"/>
      <c r="S27" s="4"/>
      <c r="T27" s="4"/>
    </row>
    <row r="28" spans="2:20" ht="15" customHeight="1">
      <c r="B28" s="5"/>
      <c r="C28" s="173" t="s">
        <v>8</v>
      </c>
      <c r="D28" s="173"/>
      <c r="E28" s="173"/>
      <c r="F28" s="173"/>
      <c r="G28" s="173"/>
      <c r="H28" s="173"/>
      <c r="I28" s="173"/>
      <c r="J28" s="173"/>
      <c r="K28" s="173"/>
      <c r="L28" s="169"/>
      <c r="M28" s="169"/>
      <c r="N28" s="169"/>
      <c r="O28" s="169"/>
      <c r="P28" s="174"/>
      <c r="Q28" s="174"/>
      <c r="R28" s="174"/>
      <c r="S28" s="174"/>
      <c r="T28" s="174"/>
    </row>
    <row r="29" spans="2:20" ht="54" customHeight="1">
      <c r="B29" s="5"/>
      <c r="C29" s="173" t="s">
        <v>9</v>
      </c>
      <c r="D29" s="173"/>
      <c r="E29" s="173"/>
      <c r="F29" s="173"/>
      <c r="G29" s="173"/>
      <c r="H29" s="173"/>
      <c r="I29" s="173"/>
      <c r="J29" s="173"/>
      <c r="K29" s="173"/>
      <c r="L29" s="169"/>
      <c r="M29" s="169"/>
      <c r="N29" s="169"/>
      <c r="O29" s="169"/>
      <c r="P29" s="174"/>
      <c r="Q29" s="174"/>
      <c r="R29" s="174"/>
      <c r="S29" s="174"/>
      <c r="T29" s="174"/>
    </row>
    <row r="30" spans="2:20" ht="15.6">
      <c r="B30" s="5"/>
      <c r="C30" s="170"/>
      <c r="D30" s="170"/>
      <c r="E30" s="170"/>
      <c r="F30" s="170"/>
      <c r="G30" s="170"/>
      <c r="H30" s="170"/>
      <c r="I30" s="170"/>
      <c r="J30" s="170"/>
      <c r="K30" s="170"/>
      <c r="L30" s="6"/>
      <c r="M30" s="6"/>
      <c r="N30" s="6"/>
      <c r="O30" s="6"/>
      <c r="P30" s="4"/>
      <c r="Q30" s="4"/>
      <c r="R30" s="4"/>
      <c r="S30" s="4"/>
      <c r="T30" s="4"/>
    </row>
    <row r="31" spans="2:20" ht="15.6" customHeight="1">
      <c r="B31" s="5"/>
      <c r="C31" s="171" t="s">
        <v>10</v>
      </c>
      <c r="D31" s="171"/>
      <c r="E31" s="171"/>
      <c r="F31" s="171"/>
      <c r="G31" s="171"/>
      <c r="H31" s="171"/>
      <c r="I31" s="171"/>
      <c r="J31" s="171"/>
      <c r="K31" s="171"/>
      <c r="L31" s="6"/>
      <c r="M31" s="6"/>
      <c r="N31" s="6"/>
      <c r="O31" s="6"/>
      <c r="P31" s="4"/>
      <c r="Q31" s="4"/>
      <c r="R31" s="4"/>
      <c r="S31" s="4"/>
      <c r="T31" s="4"/>
    </row>
    <row r="32" spans="2:20" ht="15.6">
      <c r="B32" s="5"/>
      <c r="C32" s="170"/>
      <c r="D32" s="170"/>
      <c r="E32" s="170"/>
      <c r="F32" s="170"/>
      <c r="G32" s="170"/>
      <c r="H32" s="170"/>
      <c r="I32" s="170"/>
      <c r="J32" s="170"/>
      <c r="K32" s="170"/>
      <c r="L32" s="6"/>
      <c r="M32" s="6"/>
      <c r="N32" s="6"/>
      <c r="O32" s="6"/>
      <c r="P32" s="4"/>
      <c r="Q32" s="4"/>
      <c r="R32" s="4"/>
      <c r="S32" s="4"/>
      <c r="T32" s="4"/>
    </row>
    <row r="33" spans="2:20" ht="39" customHeight="1">
      <c r="B33" s="5"/>
      <c r="C33" s="173" t="s">
        <v>11</v>
      </c>
      <c r="D33" s="173"/>
      <c r="E33" s="173"/>
      <c r="F33" s="173"/>
      <c r="G33" s="173"/>
      <c r="H33" s="173"/>
      <c r="I33" s="173"/>
      <c r="J33" s="173"/>
      <c r="K33" s="173"/>
      <c r="L33" s="6"/>
      <c r="M33" s="6"/>
      <c r="N33" s="6"/>
      <c r="O33" s="6"/>
      <c r="P33" s="4"/>
      <c r="Q33" s="4"/>
      <c r="R33" s="4"/>
      <c r="S33" s="4"/>
      <c r="T33" s="4"/>
    </row>
    <row r="34" spans="2:20" ht="15.6">
      <c r="B34" s="5"/>
      <c r="C34" s="170"/>
      <c r="D34" s="170"/>
      <c r="E34" s="170"/>
      <c r="F34" s="170"/>
      <c r="G34" s="170"/>
      <c r="H34" s="170"/>
      <c r="I34" s="170"/>
      <c r="J34" s="170"/>
      <c r="K34" s="170"/>
      <c r="L34" s="6"/>
      <c r="M34" s="6"/>
      <c r="N34" s="6"/>
      <c r="O34" s="6"/>
      <c r="P34" s="4"/>
      <c r="Q34" s="4"/>
      <c r="R34" s="4"/>
      <c r="S34" s="4"/>
      <c r="T34" s="4"/>
    </row>
    <row r="35" spans="2:20" ht="63" customHeight="1">
      <c r="B35" s="5"/>
      <c r="C35" s="173" t="s">
        <v>12</v>
      </c>
      <c r="D35" s="173"/>
      <c r="E35" s="173"/>
      <c r="F35" s="173"/>
      <c r="G35" s="173"/>
      <c r="H35" s="173"/>
      <c r="I35" s="173"/>
      <c r="J35" s="173"/>
      <c r="K35" s="173"/>
      <c r="L35" s="6"/>
      <c r="M35" s="6"/>
      <c r="N35" s="6"/>
      <c r="O35" s="6"/>
      <c r="P35" s="4"/>
      <c r="Q35" s="4"/>
      <c r="R35" s="4"/>
      <c r="S35" s="4"/>
      <c r="T35" s="4"/>
    </row>
    <row r="36" spans="2:20" ht="15.6">
      <c r="B36" s="5"/>
      <c r="C36" s="170"/>
      <c r="D36" s="170"/>
      <c r="E36" s="170"/>
      <c r="F36" s="170"/>
      <c r="G36" s="170"/>
      <c r="H36" s="170"/>
      <c r="I36" s="170"/>
      <c r="J36" s="170"/>
      <c r="K36" s="170"/>
      <c r="L36" s="6"/>
      <c r="M36" s="6"/>
      <c r="N36" s="6"/>
      <c r="O36" s="6"/>
      <c r="P36" s="4"/>
      <c r="Q36" s="4"/>
      <c r="R36" s="4"/>
      <c r="S36" s="4"/>
      <c r="T36" s="4"/>
    </row>
    <row r="37" spans="2:20" ht="15.6">
      <c r="B37" s="5"/>
      <c r="C37" s="173" t="s">
        <v>13</v>
      </c>
      <c r="D37" s="173"/>
      <c r="E37" s="173"/>
      <c r="F37" s="173"/>
      <c r="G37" s="173"/>
      <c r="H37" s="173"/>
      <c r="I37" s="173"/>
      <c r="J37" s="173"/>
      <c r="K37" s="173"/>
      <c r="L37" s="6"/>
      <c r="M37" s="6"/>
      <c r="N37" s="6"/>
      <c r="O37" s="6"/>
      <c r="P37" s="4"/>
      <c r="Q37" s="4"/>
      <c r="R37" s="4"/>
      <c r="S37" s="4"/>
      <c r="T37" s="4"/>
    </row>
    <row r="38" spans="2:20" ht="15.6">
      <c r="B38" s="7"/>
      <c r="C38" s="172" t="s">
        <v>14</v>
      </c>
      <c r="D38" s="172"/>
      <c r="E38" s="172"/>
      <c r="F38" s="172"/>
      <c r="G38" s="172"/>
      <c r="H38" s="172"/>
      <c r="I38" s="172"/>
      <c r="J38" s="172"/>
      <c r="K38" s="172"/>
      <c r="L38" s="8"/>
      <c r="M38" s="8"/>
      <c r="N38" s="8"/>
      <c r="O38" s="8"/>
      <c r="P38" s="3"/>
      <c r="Q38" s="3"/>
      <c r="R38" s="3"/>
      <c r="S38" s="3"/>
      <c r="T38" s="3"/>
    </row>
    <row r="39" spans="2:20" ht="13.8">
      <c r="B39" s="7"/>
      <c r="C39" s="7"/>
      <c r="D39" s="7"/>
      <c r="E39" s="7"/>
      <c r="F39" s="7"/>
      <c r="G39" s="7"/>
      <c r="H39" s="7"/>
      <c r="I39" s="7"/>
      <c r="J39" s="7"/>
      <c r="K39" s="7"/>
      <c r="L39" s="7"/>
      <c r="M39" s="7"/>
      <c r="N39" s="7"/>
      <c r="O39" s="7"/>
    </row>
    <row r="40" spans="2:20" ht="13.8">
      <c r="B40" s="7"/>
      <c r="C40" s="7"/>
      <c r="D40" s="7"/>
      <c r="E40" s="7"/>
      <c r="F40" s="7"/>
      <c r="G40" s="7"/>
      <c r="H40" s="7"/>
      <c r="I40" s="7"/>
      <c r="J40" s="7"/>
      <c r="K40" s="7"/>
      <c r="L40" s="7"/>
      <c r="M40" s="7"/>
      <c r="N40" s="7"/>
      <c r="O40" s="7"/>
    </row>
    <row r="41" spans="2:20" ht="13.8">
      <c r="B41" s="7"/>
      <c r="C41" s="7"/>
      <c r="D41" s="7"/>
      <c r="E41" s="7"/>
      <c r="F41" s="7"/>
      <c r="G41" s="7"/>
      <c r="H41" s="7"/>
      <c r="I41" s="7"/>
      <c r="J41" s="7"/>
      <c r="K41" s="7"/>
      <c r="L41" s="7"/>
      <c r="M41" s="7"/>
      <c r="N41" s="7"/>
      <c r="O41" s="7"/>
    </row>
    <row r="42" spans="2:20" ht="13.8">
      <c r="B42" s="7"/>
      <c r="C42" s="7"/>
      <c r="D42" s="7"/>
      <c r="E42" s="7"/>
      <c r="F42" s="7"/>
      <c r="G42" s="7"/>
      <c r="H42" s="7"/>
      <c r="I42" s="7"/>
      <c r="J42" s="7"/>
      <c r="K42" s="7"/>
      <c r="L42" s="7"/>
      <c r="M42" s="7"/>
      <c r="N42" s="7"/>
      <c r="O42" s="7"/>
    </row>
    <row r="43" spans="2:20" ht="13.8">
      <c r="B43" s="7"/>
      <c r="C43" s="7"/>
      <c r="D43" s="7"/>
      <c r="E43" s="7"/>
      <c r="F43" s="7"/>
      <c r="G43" s="7"/>
      <c r="H43" s="7"/>
      <c r="I43" s="7"/>
      <c r="J43" s="7"/>
      <c r="K43" s="7"/>
      <c r="L43" s="7"/>
      <c r="M43" s="7"/>
      <c r="N43" s="7"/>
      <c r="O43" s="7"/>
    </row>
    <row r="44" spans="2:20" ht="13.8">
      <c r="B44" s="7"/>
      <c r="C44" s="7"/>
      <c r="D44" s="7"/>
      <c r="E44" s="7"/>
      <c r="F44" s="7"/>
      <c r="G44" s="7"/>
      <c r="H44" s="7"/>
      <c r="I44" s="7"/>
      <c r="J44" s="7"/>
      <c r="K44" s="7"/>
      <c r="L44" s="7"/>
      <c r="M44" s="7"/>
      <c r="N44" s="7"/>
      <c r="O44" s="7"/>
    </row>
    <row r="45" spans="2:20" ht="13.8">
      <c r="B45" s="7"/>
      <c r="C45" s="7"/>
      <c r="D45" s="7"/>
      <c r="E45" s="7"/>
      <c r="F45" s="7"/>
      <c r="G45" s="7"/>
      <c r="H45" s="7"/>
      <c r="I45" s="7"/>
      <c r="J45" s="7"/>
      <c r="K45" s="7"/>
      <c r="L45" s="7"/>
      <c r="M45" s="7"/>
      <c r="N45" s="7"/>
      <c r="O45" s="7"/>
    </row>
    <row r="46" spans="2:20" ht="13.8">
      <c r="B46" s="7"/>
      <c r="C46" s="7"/>
      <c r="D46" s="7"/>
      <c r="E46" s="7"/>
      <c r="F46" s="7"/>
      <c r="G46" s="7"/>
      <c r="H46" s="7"/>
      <c r="I46" s="7"/>
      <c r="J46" s="7"/>
      <c r="K46" s="7"/>
      <c r="L46" s="7"/>
      <c r="M46" s="7"/>
      <c r="N46" s="7"/>
      <c r="O46" s="7"/>
    </row>
    <row r="47" spans="2:20" ht="13.8">
      <c r="B47" s="7"/>
      <c r="C47" s="7"/>
      <c r="D47" s="7"/>
      <c r="E47" s="7"/>
      <c r="F47" s="7"/>
      <c r="G47" s="7"/>
      <c r="H47" s="7"/>
      <c r="I47" s="7"/>
      <c r="J47" s="7"/>
      <c r="K47" s="7"/>
      <c r="L47" s="7"/>
      <c r="M47" s="7"/>
      <c r="N47" s="7"/>
      <c r="O47" s="7"/>
    </row>
    <row r="48" spans="2:20" ht="13.8">
      <c r="B48" s="7"/>
      <c r="C48" s="7"/>
      <c r="D48" s="7"/>
      <c r="E48" s="7"/>
      <c r="F48" s="7"/>
      <c r="G48" s="7"/>
      <c r="H48" s="7"/>
      <c r="I48" s="7"/>
      <c r="J48" s="7"/>
      <c r="K48" s="7"/>
      <c r="L48" s="7"/>
      <c r="M48" s="7"/>
      <c r="N48" s="7"/>
      <c r="O48" s="7"/>
    </row>
    <row r="49" spans="2:15" ht="13.8">
      <c r="B49" s="7"/>
      <c r="C49" s="7"/>
      <c r="D49" s="7"/>
      <c r="E49" s="7"/>
      <c r="F49" s="7"/>
      <c r="G49" s="7"/>
      <c r="H49" s="7"/>
      <c r="I49" s="7"/>
      <c r="J49" s="7"/>
      <c r="K49" s="7"/>
      <c r="L49" s="7"/>
      <c r="M49" s="7"/>
      <c r="N49" s="7"/>
      <c r="O49" s="7"/>
    </row>
    <row r="50" spans="2:15" ht="13.8">
      <c r="B50" s="7"/>
      <c r="C50" s="7"/>
      <c r="D50" s="7"/>
      <c r="E50" s="7"/>
      <c r="F50" s="7"/>
      <c r="G50" s="7"/>
      <c r="H50" s="7"/>
      <c r="I50" s="7"/>
      <c r="J50" s="7"/>
      <c r="K50" s="7"/>
      <c r="L50" s="7"/>
      <c r="M50" s="7"/>
      <c r="N50" s="7"/>
      <c r="O50" s="7"/>
    </row>
    <row r="51" spans="2:15" ht="13.8">
      <c r="B51" s="7"/>
      <c r="C51" s="7"/>
      <c r="D51" s="7"/>
      <c r="E51" s="7"/>
      <c r="F51" s="7"/>
      <c r="G51" s="7"/>
      <c r="H51" s="7"/>
      <c r="I51" s="7"/>
      <c r="J51" s="7"/>
      <c r="K51" s="7"/>
      <c r="L51" s="7"/>
      <c r="M51" s="7"/>
      <c r="N51" s="7"/>
      <c r="O51" s="7"/>
    </row>
    <row r="52" spans="2:15" ht="13.8">
      <c r="B52" s="7"/>
      <c r="C52" s="7"/>
      <c r="D52" s="7"/>
      <c r="E52" s="7"/>
      <c r="F52" s="7"/>
      <c r="G52" s="7"/>
      <c r="H52" s="7"/>
      <c r="I52" s="7"/>
      <c r="J52" s="7"/>
      <c r="K52" s="7"/>
      <c r="L52" s="7"/>
      <c r="M52" s="7"/>
      <c r="N52" s="7"/>
      <c r="O52" s="7"/>
    </row>
  </sheetData>
  <mergeCells count="20">
    <mergeCell ref="P28:P29"/>
    <mergeCell ref="Q28:Q29"/>
    <mergeCell ref="R28:R29"/>
    <mergeCell ref="S28:S29"/>
    <mergeCell ref="T28:T29"/>
    <mergeCell ref="C38:K38"/>
    <mergeCell ref="L28:L29"/>
    <mergeCell ref="M28:M29"/>
    <mergeCell ref="C34:K34"/>
    <mergeCell ref="C35:K35"/>
    <mergeCell ref="C33:K33"/>
    <mergeCell ref="C28:K28"/>
    <mergeCell ref="C29:K29"/>
    <mergeCell ref="C36:K36"/>
    <mergeCell ref="C37:K37"/>
    <mergeCell ref="O28:O29"/>
    <mergeCell ref="N28:N29"/>
    <mergeCell ref="C30:K30"/>
    <mergeCell ref="C31:K31"/>
    <mergeCell ref="C32:K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2916D-14F5-4187-95D0-D8F771A05031}">
  <dimension ref="B2:G9"/>
  <sheetViews>
    <sheetView workbookViewId="0">
      <selection activeCell="J6" sqref="J6"/>
    </sheetView>
  </sheetViews>
  <sheetFormatPr defaultRowHeight="13.2"/>
  <cols>
    <col min="2" max="2" width="28.33203125" customWidth="1"/>
    <col min="3" max="3" width="17.109375" customWidth="1"/>
    <col min="4" max="4" width="14.44140625" customWidth="1"/>
    <col min="5" max="5" width="22.109375" bestFit="1" customWidth="1"/>
  </cols>
  <sheetData>
    <row r="2" spans="2:7" ht="14.4">
      <c r="B2" s="9" t="s">
        <v>15</v>
      </c>
      <c r="C2" s="11"/>
      <c r="D2" s="11"/>
      <c r="E2" s="11"/>
      <c r="F2" s="11"/>
      <c r="G2" s="11"/>
    </row>
    <row r="3" spans="2:7" ht="14.4">
      <c r="B3" s="9" t="s">
        <v>16</v>
      </c>
      <c r="C3" s="9" t="s">
        <v>17</v>
      </c>
      <c r="D3" s="9" t="s">
        <v>18</v>
      </c>
      <c r="E3" s="9" t="s">
        <v>19</v>
      </c>
      <c r="F3" s="11"/>
      <c r="G3" s="11"/>
    </row>
    <row r="4" spans="2:7" ht="14.4">
      <c r="B4" s="11" t="s">
        <v>20</v>
      </c>
      <c r="C4" s="12">
        <v>2</v>
      </c>
      <c r="D4" s="11" t="s">
        <v>21</v>
      </c>
      <c r="E4" s="11"/>
      <c r="F4" s="11"/>
      <c r="G4" s="11"/>
    </row>
    <row r="5" spans="2:7" ht="14.4">
      <c r="B5" s="11" t="s">
        <v>22</v>
      </c>
      <c r="C5" s="12">
        <v>2</v>
      </c>
      <c r="D5" s="11" t="s">
        <v>21</v>
      </c>
      <c r="E5" s="11"/>
      <c r="F5" s="11"/>
      <c r="G5" s="11"/>
    </row>
    <row r="6" spans="2:7" ht="14.4">
      <c r="B6" s="11" t="s">
        <v>23</v>
      </c>
      <c r="C6" s="12">
        <v>2</v>
      </c>
      <c r="D6" s="11" t="s">
        <v>21</v>
      </c>
      <c r="E6" s="11"/>
      <c r="F6" s="11"/>
      <c r="G6" s="11"/>
    </row>
    <row r="7" spans="2:7" ht="14.4">
      <c r="B7" s="11" t="s">
        <v>24</v>
      </c>
      <c r="C7" s="12">
        <v>2</v>
      </c>
      <c r="D7" s="11" t="s">
        <v>21</v>
      </c>
      <c r="E7" s="11"/>
      <c r="F7" s="11"/>
      <c r="G7" s="11"/>
    </row>
    <row r="8" spans="2:7" ht="14.4">
      <c r="B8" s="11"/>
      <c r="C8" s="12"/>
      <c r="D8" s="11"/>
      <c r="E8" s="11"/>
      <c r="F8" s="11"/>
      <c r="G8" s="11"/>
    </row>
    <row r="9" spans="2:7" ht="14.4">
      <c r="C9" s="1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7AFEC-EE5D-4D5E-A2C5-3DDA50D1BFF1}">
  <dimension ref="A1:AZ93"/>
  <sheetViews>
    <sheetView showGridLines="0" workbookViewId="0">
      <selection activeCell="K2" sqref="K2:O2"/>
    </sheetView>
  </sheetViews>
  <sheetFormatPr defaultRowHeight="13.2"/>
  <cols>
    <col min="1" max="1" width="8.88671875" style="1"/>
    <col min="2" max="9" width="16.6640625" style="14" customWidth="1"/>
    <col min="10" max="10" width="8.88671875" style="1"/>
    <col min="11" max="11" width="16.109375" style="1" customWidth="1"/>
    <col min="12" max="12" width="9.109375" style="1" bestFit="1" customWidth="1"/>
    <col min="13" max="13" width="9.109375" style="1"/>
    <col min="14" max="14" width="9.109375" style="1" bestFit="1"/>
    <col min="15" max="52" width="8.88671875" style="1"/>
  </cols>
  <sheetData>
    <row r="1" spans="1:52" s="1" customFormat="1" ht="30" customHeight="1" thickBot="1">
      <c r="B1" s="60"/>
      <c r="C1" s="60"/>
      <c r="D1" s="60"/>
      <c r="E1" s="60"/>
      <c r="F1" s="60"/>
      <c r="G1" s="60"/>
      <c r="H1" s="60"/>
      <c r="I1" s="60"/>
    </row>
    <row r="2" spans="1:52" ht="90.6" customHeight="1">
      <c r="B2" s="30"/>
      <c r="C2" s="31"/>
      <c r="D2" s="31"/>
      <c r="E2" s="31"/>
      <c r="F2" s="31"/>
      <c r="G2" s="31"/>
      <c r="H2" s="31"/>
      <c r="I2" s="32"/>
      <c r="K2" s="158"/>
    </row>
    <row r="3" spans="1:52" ht="21">
      <c r="B3" s="68" t="s">
        <v>25</v>
      </c>
      <c r="C3" s="215" t="s">
        <v>26</v>
      </c>
      <c r="D3" s="215"/>
      <c r="E3" s="215"/>
      <c r="F3" s="215"/>
      <c r="G3" s="215"/>
      <c r="H3" s="215"/>
      <c r="I3" s="216"/>
      <c r="N3" s="60"/>
    </row>
    <row r="4" spans="1:52" ht="20.100000000000001" customHeight="1">
      <c r="B4" s="195" t="s">
        <v>28</v>
      </c>
      <c r="C4" s="187"/>
      <c r="D4" s="217" t="s">
        <v>29</v>
      </c>
      <c r="E4" s="217"/>
      <c r="F4" s="187" t="s">
        <v>30</v>
      </c>
      <c r="G4" s="187"/>
      <c r="H4" s="218" t="s">
        <v>31</v>
      </c>
      <c r="I4" s="219"/>
      <c r="J4" s="144" t="s">
        <v>107</v>
      </c>
      <c r="K4" s="61" t="s">
        <v>27</v>
      </c>
      <c r="L4" s="62"/>
      <c r="M4" s="62"/>
    </row>
    <row r="5" spans="1:52" ht="20.100000000000001" customHeight="1">
      <c r="B5" s="197" t="s">
        <v>33</v>
      </c>
      <c r="C5" s="198"/>
      <c r="D5" s="212" t="s">
        <v>34</v>
      </c>
      <c r="E5" s="212"/>
      <c r="F5" s="198" t="s">
        <v>108</v>
      </c>
      <c r="G5" s="198"/>
      <c r="H5" s="213">
        <v>50</v>
      </c>
      <c r="I5" s="214"/>
      <c r="J5" s="144" t="s">
        <v>107</v>
      </c>
      <c r="K5" s="165"/>
    </row>
    <row r="6" spans="1:52" ht="20.100000000000001" customHeight="1">
      <c r="B6" s="197" t="s">
        <v>36</v>
      </c>
      <c r="C6" s="198"/>
      <c r="D6" s="209">
        <v>3410</v>
      </c>
      <c r="E6" s="209"/>
      <c r="F6" s="198" t="s">
        <v>37</v>
      </c>
      <c r="G6" s="198"/>
      <c r="H6" s="210" t="s">
        <v>38</v>
      </c>
      <c r="I6" s="211"/>
      <c r="J6" s="144" t="s">
        <v>107</v>
      </c>
      <c r="K6" s="132" t="s">
        <v>109</v>
      </c>
    </row>
    <row r="7" spans="1:52" ht="20.100000000000001" customHeight="1">
      <c r="B7" s="197" t="s">
        <v>40</v>
      </c>
      <c r="C7" s="198"/>
      <c r="D7" s="212" t="s">
        <v>41</v>
      </c>
      <c r="E7" s="212"/>
      <c r="F7" s="198" t="s">
        <v>42</v>
      </c>
      <c r="G7" s="198"/>
      <c r="H7" s="210" t="s">
        <v>43</v>
      </c>
      <c r="I7" s="211"/>
      <c r="J7" s="144" t="s">
        <v>107</v>
      </c>
      <c r="K7" s="132" t="s">
        <v>32</v>
      </c>
      <c r="L7" s="133"/>
      <c r="M7" s="133"/>
    </row>
    <row r="8" spans="1:52" ht="20.100000000000001" customHeight="1">
      <c r="B8" s="197" t="s">
        <v>45</v>
      </c>
      <c r="C8" s="198"/>
      <c r="D8" s="199">
        <v>43851</v>
      </c>
      <c r="E8" s="199"/>
      <c r="F8" s="198" t="s">
        <v>46</v>
      </c>
      <c r="G8" s="198"/>
      <c r="H8" s="203">
        <v>0.4</v>
      </c>
      <c r="I8" s="204"/>
      <c r="J8" s="144" t="s">
        <v>107</v>
      </c>
      <c r="K8" s="133" t="s">
        <v>35</v>
      </c>
      <c r="L8" s="134">
        <f>D6</f>
        <v>3410</v>
      </c>
      <c r="M8" s="134"/>
      <c r="N8" s="135"/>
    </row>
    <row r="9" spans="1:52" s="13" customFormat="1" ht="20.100000000000001" customHeight="1">
      <c r="A9" s="59"/>
      <c r="B9" s="205" t="s">
        <v>47</v>
      </c>
      <c r="C9" s="207" t="s">
        <v>48</v>
      </c>
      <c r="D9" s="207"/>
      <c r="E9" s="183" t="s">
        <v>35</v>
      </c>
      <c r="F9" s="183"/>
      <c r="G9" s="207" t="s">
        <v>49</v>
      </c>
      <c r="H9" s="15" t="s">
        <v>50</v>
      </c>
      <c r="I9" s="69" t="s">
        <v>51</v>
      </c>
      <c r="J9" s="59"/>
      <c r="K9" s="133" t="s">
        <v>44</v>
      </c>
      <c r="L9" s="133">
        <v>5</v>
      </c>
      <c r="M9" s="133"/>
      <c r="N9" s="135"/>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row>
    <row r="10" spans="1:52" s="13" customFormat="1" ht="20.100000000000001" customHeight="1">
      <c r="A10" s="59"/>
      <c r="B10" s="206"/>
      <c r="C10" s="208"/>
      <c r="D10" s="208"/>
      <c r="E10" s="16" t="s">
        <v>53</v>
      </c>
      <c r="F10" s="16" t="s">
        <v>54</v>
      </c>
      <c r="G10" s="208"/>
      <c r="H10" s="16" t="s">
        <v>49</v>
      </c>
      <c r="I10" s="70" t="s">
        <v>55</v>
      </c>
      <c r="J10" s="59"/>
      <c r="K10" s="133" t="s">
        <v>120</v>
      </c>
      <c r="L10" s="134">
        <f>(D6-50)*H8/366*162</f>
        <v>594.88524590163934</v>
      </c>
      <c r="M10" s="134">
        <f>(L8-50)*H8*162/365</f>
        <v>596.51506849315069</v>
      </c>
      <c r="N10" s="138" t="s">
        <v>121</v>
      </c>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row>
    <row r="11" spans="1:52" ht="20.100000000000001" customHeight="1">
      <c r="B11" s="71">
        <v>43851</v>
      </c>
      <c r="C11" s="200" t="s">
        <v>57</v>
      </c>
      <c r="D11" s="200"/>
      <c r="E11" s="18">
        <v>3410</v>
      </c>
      <c r="F11" s="18">
        <v>341</v>
      </c>
      <c r="G11" s="18"/>
      <c r="H11" s="18"/>
      <c r="I11" s="72">
        <f>E11</f>
        <v>3410</v>
      </c>
      <c r="J11" s="144" t="s">
        <v>107</v>
      </c>
      <c r="K11" s="136" t="s">
        <v>52</v>
      </c>
      <c r="L11" s="134">
        <f>I12*H8</f>
        <v>1126.0459016393443</v>
      </c>
      <c r="M11" s="134"/>
      <c r="N11" s="132"/>
    </row>
    <row r="12" spans="1:52" ht="20.100000000000001" customHeight="1">
      <c r="B12" s="73">
        <v>44012</v>
      </c>
      <c r="C12" s="201" t="s">
        <v>49</v>
      </c>
      <c r="D12" s="201"/>
      <c r="E12" s="19"/>
      <c r="F12" s="19"/>
      <c r="G12" s="18">
        <f>L26</f>
        <v>594.88524590163934</v>
      </c>
      <c r="H12" s="18">
        <f>H11+G12</f>
        <v>594.88524590163934</v>
      </c>
      <c r="I12" s="72">
        <f>I11-H12</f>
        <v>2815.1147540983607</v>
      </c>
      <c r="J12" s="144" t="s">
        <v>107</v>
      </c>
      <c r="K12" s="136" t="s">
        <v>56</v>
      </c>
      <c r="L12" s="134">
        <f>I13*H8</f>
        <v>675.62754098360665</v>
      </c>
      <c r="M12" s="134"/>
      <c r="N12" s="136"/>
    </row>
    <row r="13" spans="1:52" ht="20.100000000000001" customHeight="1">
      <c r="B13" s="73">
        <v>44377</v>
      </c>
      <c r="C13" s="201" t="s">
        <v>49</v>
      </c>
      <c r="D13" s="201"/>
      <c r="E13" s="19"/>
      <c r="F13" s="19"/>
      <c r="G13" s="18">
        <f>I12*H8</f>
        <v>1126.0459016393443</v>
      </c>
      <c r="H13" s="18">
        <f>H12+G13</f>
        <v>1720.9311475409836</v>
      </c>
      <c r="I13" s="72">
        <f>I11-H13</f>
        <v>1689.0688524590164</v>
      </c>
      <c r="J13" s="144" t="s">
        <v>107</v>
      </c>
    </row>
    <row r="14" spans="1:52" ht="20.100000000000001" customHeight="1">
      <c r="B14" s="73">
        <v>44742</v>
      </c>
      <c r="C14" s="201" t="s">
        <v>49</v>
      </c>
      <c r="D14" s="201"/>
      <c r="E14" s="19"/>
      <c r="F14" s="19"/>
      <c r="G14" s="18">
        <f>I13*H8</f>
        <v>675.62754098360665</v>
      </c>
      <c r="H14" s="18">
        <f>H13+G14</f>
        <v>2396.5586885245903</v>
      </c>
      <c r="I14" s="72">
        <f>I11-H14</f>
        <v>1013.4413114754097</v>
      </c>
      <c r="J14" s="144" t="s">
        <v>107</v>
      </c>
      <c r="K14" s="159" t="s">
        <v>124</v>
      </c>
      <c r="L14" s="160"/>
    </row>
    <row r="15" spans="1:52" ht="20.100000000000001" customHeight="1">
      <c r="B15" s="73"/>
      <c r="C15" s="202"/>
      <c r="D15" s="202"/>
      <c r="E15" s="21"/>
      <c r="F15" s="21"/>
      <c r="G15" s="18"/>
      <c r="H15" s="18"/>
      <c r="I15" s="72"/>
      <c r="K15" s="158" t="s">
        <v>122</v>
      </c>
      <c r="N15" s="67"/>
    </row>
    <row r="16" spans="1:52" ht="20.100000000000001" customHeight="1">
      <c r="B16" s="195" t="s">
        <v>58</v>
      </c>
      <c r="C16" s="187"/>
      <c r="D16" s="196"/>
      <c r="E16" s="196"/>
      <c r="F16" s="187" t="s">
        <v>59</v>
      </c>
      <c r="G16" s="187"/>
      <c r="H16" s="188"/>
      <c r="I16" s="189"/>
      <c r="K16" s="67"/>
      <c r="N16" s="67"/>
      <c r="O16" s="175"/>
      <c r="P16" s="175"/>
      <c r="Q16" s="175"/>
      <c r="R16" s="175"/>
      <c r="S16" s="175"/>
      <c r="T16" s="175"/>
      <c r="U16" s="175"/>
      <c r="V16" s="175"/>
      <c r="W16" s="175"/>
      <c r="X16" s="175"/>
      <c r="Y16" s="175"/>
      <c r="Z16" s="175"/>
      <c r="AA16" s="175"/>
      <c r="AB16" s="175"/>
    </row>
    <row r="17" spans="2:15" ht="20.100000000000001" customHeight="1">
      <c r="B17" s="190" t="s">
        <v>60</v>
      </c>
      <c r="C17" s="191"/>
      <c r="D17" s="192"/>
      <c r="E17" s="192"/>
      <c r="F17" s="191" t="s">
        <v>61</v>
      </c>
      <c r="G17" s="191"/>
      <c r="H17" s="193"/>
      <c r="I17" s="194"/>
      <c r="N17" s="67"/>
    </row>
    <row r="18" spans="2:15" ht="17.399999999999999">
      <c r="B18" s="180" t="s">
        <v>62</v>
      </c>
      <c r="C18" s="181"/>
      <c r="D18" s="181"/>
      <c r="E18" s="181"/>
      <c r="F18" s="181"/>
      <c r="G18" s="181"/>
      <c r="H18" s="181"/>
      <c r="I18" s="182"/>
      <c r="K18" s="161" t="s">
        <v>27</v>
      </c>
      <c r="L18" s="141"/>
    </row>
    <row r="19" spans="2:15" ht="20.100000000000001" customHeight="1">
      <c r="B19" s="74" t="s">
        <v>63</v>
      </c>
      <c r="C19" s="183" t="s">
        <v>64</v>
      </c>
      <c r="D19" s="183"/>
      <c r="E19" s="17" t="s">
        <v>35</v>
      </c>
      <c r="F19" s="183" t="s">
        <v>65</v>
      </c>
      <c r="G19" s="183"/>
      <c r="H19" s="183"/>
      <c r="I19" s="184"/>
      <c r="K19" s="161" t="s">
        <v>128</v>
      </c>
    </row>
    <row r="20" spans="2:15" ht="20.100000000000001" customHeight="1">
      <c r="B20" s="75"/>
      <c r="C20" s="185"/>
      <c r="D20" s="185"/>
      <c r="E20" s="22"/>
      <c r="F20" s="185"/>
      <c r="G20" s="185"/>
      <c r="H20" s="185"/>
      <c r="I20" s="186"/>
      <c r="N20" s="67"/>
    </row>
    <row r="21" spans="2:15" ht="20.100000000000001" customHeight="1">
      <c r="B21" s="76"/>
      <c r="C21" s="176"/>
      <c r="D21" s="176"/>
      <c r="E21" s="23"/>
      <c r="F21" s="176"/>
      <c r="G21" s="176"/>
      <c r="H21" s="176"/>
      <c r="I21" s="177"/>
      <c r="K21" s="166" t="s">
        <v>134</v>
      </c>
      <c r="L21" s="166"/>
      <c r="M21" s="166"/>
      <c r="N21" s="167"/>
      <c r="O21" s="166"/>
    </row>
    <row r="22" spans="2:15" ht="20.100000000000001" customHeight="1" thickBot="1">
      <c r="B22" s="77"/>
      <c r="C22" s="178"/>
      <c r="D22" s="178"/>
      <c r="E22" s="78"/>
      <c r="F22" s="178"/>
      <c r="G22" s="178"/>
      <c r="H22" s="178"/>
      <c r="I22" s="179"/>
      <c r="K22" s="166" t="s">
        <v>129</v>
      </c>
      <c r="L22" s="167">
        <f>E11</f>
        <v>3410</v>
      </c>
      <c r="M22" s="166"/>
      <c r="N22" s="167"/>
      <c r="O22" s="166"/>
    </row>
    <row r="23" spans="2:15" s="1" customFormat="1">
      <c r="B23" s="60"/>
      <c r="C23" s="60"/>
      <c r="D23" s="60"/>
      <c r="E23" s="60"/>
      <c r="F23" s="60"/>
      <c r="G23" s="60"/>
      <c r="H23" s="60"/>
      <c r="I23" s="60"/>
      <c r="K23" s="166" t="s">
        <v>130</v>
      </c>
      <c r="L23" s="168">
        <f>H5</f>
        <v>50</v>
      </c>
      <c r="M23" s="166"/>
      <c r="N23" s="167"/>
      <c r="O23" s="166"/>
    </row>
    <row r="24" spans="2:15" s="1" customFormat="1">
      <c r="B24" s="60"/>
      <c r="C24" s="60"/>
      <c r="D24" s="60"/>
      <c r="E24" s="60"/>
      <c r="F24" s="60"/>
      <c r="G24" s="60"/>
      <c r="H24" s="60"/>
      <c r="I24" s="60"/>
      <c r="K24" s="166"/>
      <c r="L24" s="167">
        <f>L22-L23</f>
        <v>3360</v>
      </c>
      <c r="M24" s="166"/>
      <c r="N24" s="166"/>
      <c r="O24" s="166"/>
    </row>
    <row r="25" spans="2:15" s="1" customFormat="1">
      <c r="B25" s="60"/>
      <c r="C25" s="60"/>
      <c r="D25" s="60"/>
      <c r="E25" s="60"/>
      <c r="F25" s="60"/>
      <c r="G25" s="60"/>
      <c r="H25" s="60"/>
      <c r="I25" s="60"/>
      <c r="K25" s="166" t="s">
        <v>131</v>
      </c>
      <c r="L25" s="167">
        <f>L24*40%</f>
        <v>1344</v>
      </c>
      <c r="M25" s="166"/>
      <c r="N25" s="166"/>
      <c r="O25" s="166"/>
    </row>
    <row r="26" spans="2:15" s="1" customFormat="1">
      <c r="B26" s="60"/>
      <c r="C26" s="60"/>
      <c r="D26" s="60"/>
      <c r="E26" s="60"/>
      <c r="F26" s="60"/>
      <c r="G26" s="60"/>
      <c r="H26" s="60"/>
      <c r="I26" s="60"/>
      <c r="K26" s="166" t="s">
        <v>132</v>
      </c>
      <c r="L26" s="167">
        <f>L25/366*162</f>
        <v>594.88524590163934</v>
      </c>
      <c r="M26" s="166"/>
      <c r="N26" s="166" t="s">
        <v>133</v>
      </c>
      <c r="O26" s="166"/>
    </row>
    <row r="27" spans="2:15" s="1" customFormat="1">
      <c r="B27" s="60"/>
      <c r="C27" s="60"/>
      <c r="D27" s="60"/>
      <c r="E27" s="60"/>
      <c r="F27" s="60"/>
      <c r="G27" s="60"/>
      <c r="H27" s="60"/>
      <c r="I27" s="60"/>
      <c r="K27" s="166"/>
      <c r="L27" s="166"/>
      <c r="M27" s="166"/>
      <c r="N27" s="166"/>
      <c r="O27" s="166"/>
    </row>
    <row r="28" spans="2:15" s="1" customFormat="1">
      <c r="B28" s="60"/>
      <c r="C28" s="60"/>
      <c r="D28" s="60"/>
      <c r="E28" s="60"/>
      <c r="F28" s="60"/>
      <c r="G28" s="60"/>
      <c r="H28" s="60"/>
      <c r="I28" s="60"/>
    </row>
    <row r="29" spans="2:15" s="1" customFormat="1">
      <c r="B29" s="60"/>
      <c r="C29" s="60"/>
      <c r="D29" s="60"/>
      <c r="E29" s="60"/>
      <c r="F29" s="60"/>
      <c r="G29" s="60"/>
      <c r="H29" s="60"/>
      <c r="I29" s="60"/>
    </row>
    <row r="30" spans="2:15" s="1" customFormat="1">
      <c r="B30" s="60"/>
      <c r="C30" s="60"/>
      <c r="D30" s="60"/>
      <c r="E30" s="60"/>
      <c r="F30" s="60"/>
      <c r="G30" s="60"/>
      <c r="H30" s="60"/>
      <c r="I30" s="60"/>
    </row>
    <row r="31" spans="2:15" s="1" customFormat="1">
      <c r="B31" s="60"/>
      <c r="C31" s="60"/>
      <c r="D31" s="60"/>
      <c r="E31" s="60"/>
      <c r="F31" s="60"/>
      <c r="G31" s="60"/>
      <c r="H31" s="60"/>
      <c r="I31" s="60"/>
    </row>
    <row r="32" spans="2:15" s="1" customFormat="1">
      <c r="B32" s="60"/>
      <c r="C32" s="60"/>
      <c r="D32" s="60"/>
      <c r="E32" s="60"/>
      <c r="F32" s="60"/>
      <c r="G32" s="60"/>
      <c r="H32" s="60"/>
      <c r="I32" s="60"/>
    </row>
    <row r="33" spans="2:9" s="1" customFormat="1">
      <c r="B33" s="60"/>
      <c r="C33" s="60"/>
      <c r="D33" s="60"/>
      <c r="E33" s="60"/>
      <c r="F33" s="60"/>
      <c r="G33" s="60"/>
      <c r="H33" s="60"/>
      <c r="I33" s="60"/>
    </row>
    <row r="34" spans="2:9" s="1" customFormat="1">
      <c r="B34" s="60"/>
      <c r="C34" s="60"/>
      <c r="D34" s="60"/>
      <c r="E34" s="60"/>
      <c r="F34" s="60"/>
      <c r="G34" s="60"/>
      <c r="H34" s="60"/>
      <c r="I34" s="60"/>
    </row>
    <row r="35" spans="2:9" s="1" customFormat="1">
      <c r="B35" s="60"/>
      <c r="C35" s="60"/>
      <c r="D35" s="60"/>
      <c r="E35" s="60"/>
      <c r="F35" s="60"/>
      <c r="G35" s="60"/>
      <c r="H35" s="60"/>
      <c r="I35" s="60"/>
    </row>
    <row r="36" spans="2:9" s="1" customFormat="1">
      <c r="B36" s="60"/>
      <c r="C36" s="60"/>
      <c r="D36" s="60"/>
      <c r="E36" s="60"/>
      <c r="F36" s="60"/>
      <c r="G36" s="60"/>
      <c r="H36" s="60"/>
      <c r="I36" s="60"/>
    </row>
    <row r="37" spans="2:9" s="1" customFormat="1">
      <c r="B37" s="60"/>
      <c r="C37" s="60"/>
      <c r="D37" s="60"/>
      <c r="E37" s="60"/>
      <c r="F37" s="60"/>
      <c r="G37" s="60"/>
      <c r="H37" s="60"/>
      <c r="I37" s="60"/>
    </row>
    <row r="38" spans="2:9" s="1" customFormat="1">
      <c r="B38" s="60"/>
      <c r="C38" s="60"/>
      <c r="D38" s="60"/>
      <c r="E38" s="60"/>
      <c r="F38" s="60"/>
      <c r="G38" s="60"/>
      <c r="H38" s="60"/>
      <c r="I38" s="60"/>
    </row>
    <row r="39" spans="2:9" s="1" customFormat="1">
      <c r="B39" s="60"/>
      <c r="C39" s="60"/>
      <c r="D39" s="60"/>
      <c r="E39" s="60"/>
      <c r="F39" s="60"/>
      <c r="G39" s="60"/>
      <c r="H39" s="60"/>
      <c r="I39" s="60"/>
    </row>
    <row r="40" spans="2:9" s="1" customFormat="1">
      <c r="B40" s="60"/>
      <c r="C40" s="60"/>
      <c r="D40" s="60"/>
      <c r="E40" s="60"/>
      <c r="F40" s="60"/>
      <c r="G40" s="60"/>
      <c r="H40" s="60"/>
      <c r="I40" s="60"/>
    </row>
    <row r="41" spans="2:9" s="1" customFormat="1">
      <c r="B41" s="60"/>
      <c r="C41" s="60"/>
      <c r="D41" s="60"/>
      <c r="E41" s="60"/>
      <c r="F41" s="60"/>
      <c r="G41" s="60"/>
      <c r="H41" s="60"/>
      <c r="I41" s="60"/>
    </row>
    <row r="42" spans="2:9" s="1" customFormat="1">
      <c r="B42" s="60"/>
      <c r="C42" s="60"/>
      <c r="D42" s="60"/>
      <c r="E42" s="60"/>
      <c r="F42" s="60"/>
      <c r="G42" s="60"/>
      <c r="H42" s="60"/>
      <c r="I42" s="60"/>
    </row>
    <row r="43" spans="2:9" s="1" customFormat="1">
      <c r="B43" s="60"/>
      <c r="C43" s="60"/>
      <c r="D43" s="60"/>
      <c r="E43" s="60"/>
      <c r="F43" s="60"/>
      <c r="G43" s="60"/>
      <c r="H43" s="60"/>
      <c r="I43" s="60"/>
    </row>
    <row r="44" spans="2:9" s="1" customFormat="1">
      <c r="B44" s="60"/>
      <c r="C44" s="60"/>
      <c r="D44" s="60"/>
      <c r="E44" s="60"/>
      <c r="F44" s="60"/>
      <c r="G44" s="60"/>
      <c r="H44" s="60"/>
      <c r="I44" s="60"/>
    </row>
    <row r="45" spans="2:9" s="1" customFormat="1">
      <c r="B45" s="60"/>
      <c r="C45" s="60"/>
      <c r="D45" s="60"/>
      <c r="E45" s="60"/>
      <c r="F45" s="60"/>
      <c r="G45" s="60"/>
      <c r="H45" s="60"/>
      <c r="I45" s="60"/>
    </row>
    <row r="46" spans="2:9" s="1" customFormat="1">
      <c r="B46" s="60"/>
      <c r="C46" s="60"/>
      <c r="D46" s="60"/>
      <c r="E46" s="60"/>
      <c r="F46" s="60"/>
      <c r="G46" s="60"/>
      <c r="H46" s="60"/>
      <c r="I46" s="60"/>
    </row>
    <row r="47" spans="2:9" s="1" customFormat="1">
      <c r="B47" s="60"/>
      <c r="C47" s="60"/>
      <c r="D47" s="60"/>
      <c r="E47" s="60"/>
      <c r="F47" s="60"/>
      <c r="G47" s="60"/>
      <c r="H47" s="60"/>
      <c r="I47" s="60"/>
    </row>
    <row r="48" spans="2:9" s="1" customFormat="1">
      <c r="B48" s="60"/>
      <c r="C48" s="60"/>
      <c r="D48" s="60"/>
      <c r="E48" s="60"/>
      <c r="F48" s="60"/>
      <c r="G48" s="60"/>
      <c r="H48" s="60"/>
      <c r="I48" s="60"/>
    </row>
    <row r="49" spans="2:9" s="1" customFormat="1">
      <c r="B49" s="60"/>
      <c r="C49" s="60"/>
      <c r="D49" s="60"/>
      <c r="E49" s="60"/>
      <c r="F49" s="60"/>
      <c r="G49" s="60"/>
      <c r="H49" s="60"/>
      <c r="I49" s="60"/>
    </row>
    <row r="50" spans="2:9" s="1" customFormat="1">
      <c r="B50" s="60"/>
      <c r="C50" s="60"/>
      <c r="D50" s="60"/>
      <c r="E50" s="60"/>
      <c r="F50" s="60"/>
      <c r="G50" s="60"/>
      <c r="H50" s="60"/>
      <c r="I50" s="60"/>
    </row>
    <row r="51" spans="2:9" s="1" customFormat="1">
      <c r="B51" s="60"/>
      <c r="C51" s="60"/>
      <c r="D51" s="60"/>
      <c r="E51" s="60"/>
      <c r="F51" s="60"/>
      <c r="G51" s="60"/>
      <c r="H51" s="60"/>
      <c r="I51" s="60"/>
    </row>
    <row r="52" spans="2:9" s="1" customFormat="1">
      <c r="B52" s="60"/>
      <c r="C52" s="60"/>
      <c r="D52" s="60"/>
      <c r="E52" s="60"/>
      <c r="F52" s="60"/>
      <c r="G52" s="60"/>
      <c r="H52" s="60"/>
      <c r="I52" s="60"/>
    </row>
    <row r="53" spans="2:9" s="1" customFormat="1">
      <c r="B53" s="60"/>
      <c r="C53" s="60"/>
      <c r="D53" s="60"/>
      <c r="E53" s="60"/>
      <c r="F53" s="60"/>
      <c r="G53" s="60"/>
      <c r="H53" s="60"/>
      <c r="I53" s="60"/>
    </row>
    <row r="54" spans="2:9" s="1" customFormat="1">
      <c r="B54" s="60"/>
      <c r="C54" s="60"/>
      <c r="D54" s="60"/>
      <c r="E54" s="60"/>
      <c r="F54" s="60"/>
      <c r="G54" s="60"/>
      <c r="H54" s="60"/>
      <c r="I54" s="60"/>
    </row>
    <row r="55" spans="2:9" s="1" customFormat="1">
      <c r="B55" s="60"/>
      <c r="C55" s="60"/>
      <c r="D55" s="60"/>
      <c r="E55" s="60"/>
      <c r="F55" s="60"/>
      <c r="G55" s="60"/>
      <c r="H55" s="60"/>
      <c r="I55" s="60"/>
    </row>
    <row r="56" spans="2:9" s="1" customFormat="1">
      <c r="B56" s="60"/>
      <c r="C56" s="60"/>
      <c r="D56" s="60"/>
      <c r="E56" s="60"/>
      <c r="F56" s="60"/>
      <c r="G56" s="60"/>
      <c r="H56" s="60"/>
      <c r="I56" s="60"/>
    </row>
    <row r="57" spans="2:9" s="1" customFormat="1">
      <c r="B57" s="60"/>
      <c r="C57" s="60"/>
      <c r="D57" s="60"/>
      <c r="E57" s="60"/>
      <c r="F57" s="60"/>
      <c r="G57" s="60"/>
      <c r="H57" s="60"/>
      <c r="I57" s="60"/>
    </row>
    <row r="58" spans="2:9" s="1" customFormat="1">
      <c r="B58" s="60"/>
      <c r="C58" s="60"/>
      <c r="D58" s="60"/>
      <c r="E58" s="60"/>
      <c r="F58" s="60"/>
      <c r="G58" s="60"/>
      <c r="H58" s="60"/>
      <c r="I58" s="60"/>
    </row>
    <row r="59" spans="2:9" s="1" customFormat="1">
      <c r="B59" s="60"/>
      <c r="C59" s="60"/>
      <c r="D59" s="60"/>
      <c r="E59" s="60"/>
      <c r="F59" s="60"/>
      <c r="G59" s="60"/>
      <c r="H59" s="60"/>
      <c r="I59" s="60"/>
    </row>
    <row r="60" spans="2:9" s="1" customFormat="1">
      <c r="B60" s="60"/>
      <c r="C60" s="60"/>
      <c r="D60" s="60"/>
      <c r="E60" s="60"/>
      <c r="F60" s="60"/>
      <c r="G60" s="60"/>
      <c r="H60" s="60"/>
      <c r="I60" s="60"/>
    </row>
    <row r="61" spans="2:9" s="1" customFormat="1">
      <c r="B61" s="60"/>
      <c r="C61" s="60"/>
      <c r="D61" s="60"/>
      <c r="E61" s="60"/>
      <c r="F61" s="60"/>
      <c r="G61" s="60"/>
      <c r="H61" s="60"/>
      <c r="I61" s="60"/>
    </row>
    <row r="62" spans="2:9" s="1" customFormat="1">
      <c r="B62" s="60"/>
      <c r="C62" s="60"/>
      <c r="D62" s="60"/>
      <c r="E62" s="60"/>
      <c r="F62" s="60"/>
      <c r="G62" s="60"/>
      <c r="H62" s="60"/>
      <c r="I62" s="60"/>
    </row>
    <row r="63" spans="2:9" s="1" customFormat="1">
      <c r="B63" s="60"/>
      <c r="C63" s="60"/>
      <c r="D63" s="60"/>
      <c r="E63" s="60"/>
      <c r="F63" s="60"/>
      <c r="G63" s="60"/>
      <c r="H63" s="60"/>
      <c r="I63" s="60"/>
    </row>
    <row r="64" spans="2:9" s="1" customFormat="1">
      <c r="B64" s="60"/>
      <c r="C64" s="60"/>
      <c r="D64" s="60"/>
      <c r="E64" s="60"/>
      <c r="F64" s="60"/>
      <c r="G64" s="60"/>
      <c r="H64" s="60"/>
      <c r="I64" s="60"/>
    </row>
    <row r="65" spans="2:9" s="1" customFormat="1">
      <c r="B65" s="60"/>
      <c r="C65" s="60"/>
      <c r="D65" s="60"/>
      <c r="E65" s="60"/>
      <c r="F65" s="60"/>
      <c r="G65" s="60"/>
      <c r="H65" s="60"/>
      <c r="I65" s="60"/>
    </row>
    <row r="66" spans="2:9" s="1" customFormat="1">
      <c r="B66" s="60"/>
      <c r="C66" s="60"/>
      <c r="D66" s="60"/>
      <c r="E66" s="60"/>
      <c r="F66" s="60"/>
      <c r="G66" s="60"/>
      <c r="H66" s="60"/>
      <c r="I66" s="60"/>
    </row>
    <row r="67" spans="2:9" s="1" customFormat="1">
      <c r="B67" s="60"/>
      <c r="C67" s="60"/>
      <c r="D67" s="60"/>
      <c r="E67" s="60"/>
      <c r="F67" s="60"/>
      <c r="G67" s="60"/>
      <c r="H67" s="60"/>
      <c r="I67" s="60"/>
    </row>
    <row r="68" spans="2:9" s="1" customFormat="1">
      <c r="B68" s="60"/>
      <c r="C68" s="60"/>
      <c r="D68" s="60"/>
      <c r="E68" s="60"/>
      <c r="F68" s="60"/>
      <c r="G68" s="60"/>
      <c r="H68" s="60"/>
      <c r="I68" s="60"/>
    </row>
    <row r="69" spans="2:9" s="1" customFormat="1">
      <c r="B69" s="60"/>
      <c r="C69" s="60"/>
      <c r="D69" s="60"/>
      <c r="E69" s="60"/>
      <c r="F69" s="60"/>
      <c r="G69" s="60"/>
      <c r="H69" s="60"/>
      <c r="I69" s="60"/>
    </row>
    <row r="70" spans="2:9" s="1" customFormat="1">
      <c r="B70" s="60"/>
      <c r="C70" s="60"/>
      <c r="D70" s="60"/>
      <c r="E70" s="60"/>
      <c r="F70" s="60"/>
      <c r="G70" s="60"/>
      <c r="H70" s="60"/>
      <c r="I70" s="60"/>
    </row>
    <row r="71" spans="2:9" s="1" customFormat="1">
      <c r="B71" s="60"/>
      <c r="C71" s="60"/>
      <c r="D71" s="60"/>
      <c r="E71" s="60"/>
      <c r="F71" s="60"/>
      <c r="G71" s="60"/>
      <c r="H71" s="60"/>
      <c r="I71" s="60"/>
    </row>
    <row r="72" spans="2:9" s="1" customFormat="1">
      <c r="B72" s="60"/>
      <c r="C72" s="60"/>
      <c r="D72" s="60"/>
      <c r="E72" s="60"/>
      <c r="F72" s="60"/>
      <c r="G72" s="60"/>
      <c r="H72" s="60"/>
      <c r="I72" s="60"/>
    </row>
    <row r="73" spans="2:9" s="1" customFormat="1">
      <c r="B73" s="60"/>
      <c r="C73" s="60"/>
      <c r="D73" s="60"/>
      <c r="E73" s="60"/>
      <c r="F73" s="60"/>
      <c r="G73" s="60"/>
      <c r="H73" s="60"/>
      <c r="I73" s="60"/>
    </row>
    <row r="74" spans="2:9" s="1" customFormat="1">
      <c r="B74" s="60"/>
      <c r="C74" s="60"/>
      <c r="D74" s="60"/>
      <c r="E74" s="60"/>
      <c r="F74" s="60"/>
      <c r="G74" s="60"/>
      <c r="H74" s="60"/>
      <c r="I74" s="60"/>
    </row>
    <row r="75" spans="2:9" s="1" customFormat="1">
      <c r="B75" s="60"/>
      <c r="C75" s="60"/>
      <c r="D75" s="60"/>
      <c r="E75" s="60"/>
      <c r="F75" s="60"/>
      <c r="G75" s="60"/>
      <c r="H75" s="60"/>
      <c r="I75" s="60"/>
    </row>
    <row r="76" spans="2:9" s="1" customFormat="1">
      <c r="B76" s="60"/>
      <c r="C76" s="60"/>
      <c r="D76" s="60"/>
      <c r="E76" s="60"/>
      <c r="F76" s="60"/>
      <c r="G76" s="60"/>
      <c r="H76" s="60"/>
      <c r="I76" s="60"/>
    </row>
    <row r="77" spans="2:9" s="1" customFormat="1">
      <c r="B77" s="60"/>
      <c r="C77" s="60"/>
      <c r="D77" s="60"/>
      <c r="E77" s="60"/>
      <c r="F77" s="60"/>
      <c r="G77" s="60"/>
      <c r="H77" s="60"/>
      <c r="I77" s="60"/>
    </row>
    <row r="78" spans="2:9" s="1" customFormat="1">
      <c r="B78" s="60"/>
      <c r="C78" s="60"/>
      <c r="D78" s="60"/>
      <c r="E78" s="60"/>
      <c r="F78" s="60"/>
      <c r="G78" s="60"/>
      <c r="H78" s="60"/>
      <c r="I78" s="60"/>
    </row>
    <row r="79" spans="2:9" s="1" customFormat="1">
      <c r="B79" s="60"/>
      <c r="C79" s="60"/>
      <c r="D79" s="60"/>
      <c r="E79" s="60"/>
      <c r="F79" s="60"/>
      <c r="G79" s="60"/>
      <c r="H79" s="60"/>
      <c r="I79" s="60"/>
    </row>
    <row r="80" spans="2:9" s="1" customFormat="1">
      <c r="B80" s="60"/>
      <c r="C80" s="60"/>
      <c r="D80" s="60"/>
      <c r="E80" s="60"/>
      <c r="F80" s="60"/>
      <c r="G80" s="60"/>
      <c r="H80" s="60"/>
      <c r="I80" s="60"/>
    </row>
    <row r="81" spans="2:9" s="1" customFormat="1">
      <c r="B81" s="60"/>
      <c r="C81" s="60"/>
      <c r="D81" s="60"/>
      <c r="E81" s="60"/>
      <c r="F81" s="60"/>
      <c r="G81" s="60"/>
      <c r="H81" s="60"/>
      <c r="I81" s="60"/>
    </row>
    <row r="82" spans="2:9" s="1" customFormat="1">
      <c r="B82" s="60"/>
      <c r="C82" s="60"/>
      <c r="D82" s="60"/>
      <c r="E82" s="60"/>
      <c r="F82" s="60"/>
      <c r="G82" s="60"/>
      <c r="H82" s="60"/>
      <c r="I82" s="60"/>
    </row>
    <row r="83" spans="2:9" s="1" customFormat="1">
      <c r="B83" s="60"/>
      <c r="C83" s="60"/>
      <c r="D83" s="60"/>
      <c r="E83" s="60"/>
      <c r="F83" s="60"/>
      <c r="G83" s="60"/>
      <c r="H83" s="60"/>
      <c r="I83" s="60"/>
    </row>
    <row r="84" spans="2:9" s="1" customFormat="1">
      <c r="B84" s="60"/>
      <c r="C84" s="60"/>
      <c r="D84" s="60"/>
      <c r="E84" s="60"/>
      <c r="F84" s="60"/>
      <c r="G84" s="60"/>
      <c r="H84" s="60"/>
      <c r="I84" s="60"/>
    </row>
    <row r="85" spans="2:9" s="1" customFormat="1">
      <c r="B85" s="60"/>
      <c r="C85" s="60"/>
      <c r="D85" s="60"/>
      <c r="E85" s="60"/>
      <c r="F85" s="60"/>
      <c r="G85" s="60"/>
      <c r="H85" s="60"/>
      <c r="I85" s="60"/>
    </row>
    <row r="86" spans="2:9" s="1" customFormat="1">
      <c r="B86" s="60"/>
      <c r="C86" s="60"/>
      <c r="D86" s="60"/>
      <c r="E86" s="60"/>
      <c r="F86" s="60"/>
      <c r="G86" s="60"/>
      <c r="H86" s="60"/>
      <c r="I86" s="60"/>
    </row>
    <row r="87" spans="2:9" s="1" customFormat="1">
      <c r="B87" s="60"/>
      <c r="C87" s="60"/>
      <c r="D87" s="60"/>
      <c r="E87" s="60"/>
      <c r="F87" s="60"/>
      <c r="G87" s="60"/>
      <c r="H87" s="60"/>
      <c r="I87" s="60"/>
    </row>
    <row r="88" spans="2:9" s="1" customFormat="1">
      <c r="B88" s="60"/>
      <c r="C88" s="60"/>
      <c r="D88" s="60"/>
      <c r="E88" s="60"/>
      <c r="F88" s="60"/>
      <c r="G88" s="60"/>
      <c r="H88" s="60"/>
      <c r="I88" s="60"/>
    </row>
    <row r="89" spans="2:9" s="1" customFormat="1">
      <c r="B89" s="60"/>
      <c r="C89" s="60"/>
      <c r="D89" s="60"/>
      <c r="E89" s="60"/>
      <c r="F89" s="60"/>
      <c r="G89" s="60"/>
      <c r="H89" s="60"/>
      <c r="I89" s="60"/>
    </row>
    <row r="90" spans="2:9" s="1" customFormat="1">
      <c r="B90" s="60"/>
      <c r="C90" s="60"/>
      <c r="D90" s="60"/>
      <c r="E90" s="60"/>
      <c r="F90" s="60"/>
      <c r="G90" s="60"/>
      <c r="H90" s="60"/>
      <c r="I90" s="60"/>
    </row>
    <row r="91" spans="2:9" s="1" customFormat="1">
      <c r="B91" s="60"/>
      <c r="C91" s="60"/>
      <c r="D91" s="60"/>
      <c r="E91" s="60"/>
      <c r="F91" s="60"/>
      <c r="G91" s="60"/>
      <c r="H91" s="60"/>
      <c r="I91" s="60"/>
    </row>
    <row r="92" spans="2:9" s="1" customFormat="1">
      <c r="B92" s="60"/>
      <c r="C92" s="60"/>
      <c r="D92" s="60"/>
      <c r="E92" s="60"/>
      <c r="F92" s="60"/>
      <c r="G92" s="60"/>
      <c r="H92" s="60"/>
      <c r="I92" s="60"/>
    </row>
    <row r="93" spans="2:9" s="1" customFormat="1">
      <c r="B93" s="60"/>
      <c r="C93" s="60"/>
      <c r="D93" s="60"/>
      <c r="E93" s="60"/>
      <c r="F93" s="60"/>
      <c r="G93" s="60"/>
      <c r="H93" s="60"/>
      <c r="I93" s="60"/>
    </row>
  </sheetData>
  <mergeCells count="48">
    <mergeCell ref="B5:C5"/>
    <mergeCell ref="D5:E5"/>
    <mergeCell ref="F5:G5"/>
    <mergeCell ref="H5:I5"/>
    <mergeCell ref="C3:I3"/>
    <mergeCell ref="B4:C4"/>
    <mergeCell ref="D4:E4"/>
    <mergeCell ref="F4:G4"/>
    <mergeCell ref="H4:I4"/>
    <mergeCell ref="B6:C6"/>
    <mergeCell ref="D6:E6"/>
    <mergeCell ref="F6:G6"/>
    <mergeCell ref="H6:I6"/>
    <mergeCell ref="B7:C7"/>
    <mergeCell ref="D7:E7"/>
    <mergeCell ref="F7:G7"/>
    <mergeCell ref="H7:I7"/>
    <mergeCell ref="H8:I8"/>
    <mergeCell ref="B9:B10"/>
    <mergeCell ref="C9:D10"/>
    <mergeCell ref="E9:F9"/>
    <mergeCell ref="G9:G10"/>
    <mergeCell ref="B16:C16"/>
    <mergeCell ref="D16:E16"/>
    <mergeCell ref="B8:C8"/>
    <mergeCell ref="D8:E8"/>
    <mergeCell ref="F8:G8"/>
    <mergeCell ref="C11:D11"/>
    <mergeCell ref="C12:D12"/>
    <mergeCell ref="C13:D13"/>
    <mergeCell ref="C14:D14"/>
    <mergeCell ref="C15:D15"/>
    <mergeCell ref="O16:AB16"/>
    <mergeCell ref="C21:D21"/>
    <mergeCell ref="F21:I21"/>
    <mergeCell ref="C22:D22"/>
    <mergeCell ref="F22:I22"/>
    <mergeCell ref="B18:I18"/>
    <mergeCell ref="C19:D19"/>
    <mergeCell ref="F19:I19"/>
    <mergeCell ref="C20:D20"/>
    <mergeCell ref="F20:I20"/>
    <mergeCell ref="F16:G16"/>
    <mergeCell ref="H16:I16"/>
    <mergeCell ref="B17:C17"/>
    <mergeCell ref="D17:E17"/>
    <mergeCell ref="F17:G17"/>
    <mergeCell ref="H17:I17"/>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13549-5938-48AE-AE12-3E3268445DCB}">
  <dimension ref="A1:AY91"/>
  <sheetViews>
    <sheetView showGridLines="0" topLeftCell="A2" workbookViewId="0">
      <selection activeCell="R22" sqref="R22"/>
    </sheetView>
  </sheetViews>
  <sheetFormatPr defaultRowHeight="13.2"/>
  <cols>
    <col min="1" max="1" width="8.88671875" style="1"/>
    <col min="2" max="9" width="16.6640625" style="14" customWidth="1"/>
    <col min="10" max="10" width="8.88671875" style="1"/>
    <col min="11" max="11" width="19.33203125" style="1" customWidth="1"/>
    <col min="12" max="12" width="10.109375" style="1" bestFit="1" customWidth="1"/>
    <col min="13" max="51" width="8.88671875" style="1"/>
  </cols>
  <sheetData>
    <row r="1" spans="1:51" s="1" customFormat="1" ht="30" customHeight="1" thickBot="1">
      <c r="B1" s="60"/>
      <c r="C1" s="60"/>
      <c r="D1" s="60"/>
      <c r="E1" s="60"/>
      <c r="F1" s="60"/>
      <c r="G1" s="60"/>
      <c r="H1" s="60"/>
      <c r="I1" s="60"/>
    </row>
    <row r="2" spans="1:51" ht="96.6" customHeight="1">
      <c r="B2" s="30"/>
      <c r="C2" s="31"/>
      <c r="D2" s="31"/>
      <c r="E2" s="31"/>
      <c r="F2" s="31"/>
      <c r="G2" s="31"/>
      <c r="H2" s="31"/>
      <c r="I2" s="32"/>
    </row>
    <row r="3" spans="1:51" ht="21">
      <c r="B3" s="68" t="s">
        <v>25</v>
      </c>
      <c r="C3" s="215" t="s">
        <v>66</v>
      </c>
      <c r="D3" s="215"/>
      <c r="E3" s="215"/>
      <c r="F3" s="215"/>
      <c r="G3" s="215"/>
      <c r="H3" s="215"/>
      <c r="I3" s="216"/>
      <c r="K3" s="61"/>
      <c r="L3" s="62"/>
      <c r="M3" s="60"/>
    </row>
    <row r="4" spans="1:51" ht="20.100000000000001" customHeight="1">
      <c r="B4" s="195" t="s">
        <v>28</v>
      </c>
      <c r="C4" s="187"/>
      <c r="D4" s="233" t="s">
        <v>67</v>
      </c>
      <c r="E4" s="233"/>
      <c r="F4" s="187" t="s">
        <v>30</v>
      </c>
      <c r="G4" s="187"/>
      <c r="H4" s="233" t="s">
        <v>68</v>
      </c>
      <c r="I4" s="234"/>
      <c r="J4" s="144" t="s">
        <v>107</v>
      </c>
      <c r="K4" s="132" t="s">
        <v>27</v>
      </c>
      <c r="L4" s="133"/>
      <c r="M4" s="161" t="s">
        <v>27</v>
      </c>
    </row>
    <row r="5" spans="1:51" ht="20.100000000000001" customHeight="1">
      <c r="B5" s="197" t="s">
        <v>33</v>
      </c>
      <c r="C5" s="198"/>
      <c r="D5" s="210" t="s">
        <v>69</v>
      </c>
      <c r="E5" s="210"/>
      <c r="F5" s="198" t="s">
        <v>70</v>
      </c>
      <c r="G5" s="198"/>
      <c r="H5" s="230">
        <v>5000</v>
      </c>
      <c r="I5" s="211"/>
      <c r="J5" s="144" t="s">
        <v>107</v>
      </c>
      <c r="K5" s="133" t="s">
        <v>32</v>
      </c>
      <c r="L5" s="134"/>
      <c r="M5" s="161" t="s">
        <v>127</v>
      </c>
    </row>
    <row r="6" spans="1:51" ht="20.100000000000001" customHeight="1">
      <c r="B6" s="197" t="s">
        <v>36</v>
      </c>
      <c r="C6" s="198"/>
      <c r="D6" s="230">
        <v>40000</v>
      </c>
      <c r="E6" s="230"/>
      <c r="F6" s="198" t="s">
        <v>37</v>
      </c>
      <c r="G6" s="198"/>
      <c r="H6" s="210" t="s">
        <v>71</v>
      </c>
      <c r="I6" s="211"/>
      <c r="J6" s="144" t="s">
        <v>107</v>
      </c>
      <c r="K6" s="133" t="s">
        <v>35</v>
      </c>
      <c r="L6" s="134">
        <v>40000</v>
      </c>
      <c r="M6" s="64"/>
    </row>
    <row r="7" spans="1:51" ht="20.100000000000001" customHeight="1">
      <c r="B7" s="197" t="s">
        <v>40</v>
      </c>
      <c r="C7" s="198"/>
      <c r="D7" s="231" t="s">
        <v>72</v>
      </c>
      <c r="E7" s="232"/>
      <c r="F7" s="198" t="s">
        <v>42</v>
      </c>
      <c r="G7" s="198"/>
      <c r="H7" s="210" t="s">
        <v>73</v>
      </c>
      <c r="I7" s="211"/>
      <c r="J7" s="144" t="s">
        <v>107</v>
      </c>
      <c r="K7" s="133" t="s">
        <v>39</v>
      </c>
      <c r="L7" s="134">
        <v>5000</v>
      </c>
      <c r="M7" s="64"/>
    </row>
    <row r="8" spans="1:51" ht="20.100000000000001" customHeight="1">
      <c r="B8" s="197" t="s">
        <v>45</v>
      </c>
      <c r="C8" s="198"/>
      <c r="D8" s="227">
        <v>44423</v>
      </c>
      <c r="E8" s="227"/>
      <c r="F8" s="198" t="s">
        <v>46</v>
      </c>
      <c r="G8" s="198"/>
      <c r="H8" s="228">
        <v>0.125</v>
      </c>
      <c r="I8" s="229"/>
      <c r="J8" s="144" t="s">
        <v>107</v>
      </c>
      <c r="K8" s="133" t="s">
        <v>44</v>
      </c>
      <c r="L8" s="133">
        <v>8</v>
      </c>
      <c r="M8" s="65"/>
    </row>
    <row r="9" spans="1:51" s="13" customFormat="1" ht="20.100000000000001" customHeight="1">
      <c r="A9" s="59"/>
      <c r="B9" s="205" t="s">
        <v>47</v>
      </c>
      <c r="C9" s="207" t="s">
        <v>48</v>
      </c>
      <c r="D9" s="207"/>
      <c r="E9" s="183" t="s">
        <v>35</v>
      </c>
      <c r="F9" s="183"/>
      <c r="G9" s="207" t="s">
        <v>49</v>
      </c>
      <c r="H9" s="15" t="s">
        <v>50</v>
      </c>
      <c r="I9" s="69" t="s">
        <v>51</v>
      </c>
      <c r="J9" s="59"/>
      <c r="K9" s="133" t="s">
        <v>74</v>
      </c>
      <c r="L9" s="134">
        <f>(L6-L7)/L8</f>
        <v>4375</v>
      </c>
      <c r="M9" s="60"/>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row>
    <row r="10" spans="1:51" s="13" customFormat="1" ht="20.100000000000001" customHeight="1">
      <c r="A10" s="59"/>
      <c r="B10" s="206"/>
      <c r="C10" s="208"/>
      <c r="D10" s="208"/>
      <c r="E10" s="16" t="s">
        <v>53</v>
      </c>
      <c r="F10" s="16" t="s">
        <v>54</v>
      </c>
      <c r="G10" s="208"/>
      <c r="H10" s="16" t="s">
        <v>49</v>
      </c>
      <c r="I10" s="70" t="s">
        <v>55</v>
      </c>
      <c r="J10" s="59"/>
      <c r="K10" s="133" t="s">
        <v>75</v>
      </c>
      <c r="L10" s="134">
        <f>L9/365*320</f>
        <v>3835.6164383561645</v>
      </c>
      <c r="M10" s="60"/>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row>
    <row r="11" spans="1:51" ht="20.100000000000001" customHeight="1">
      <c r="B11" s="71">
        <v>44423</v>
      </c>
      <c r="C11" s="200" t="s">
        <v>57</v>
      </c>
      <c r="D11" s="200"/>
      <c r="E11" s="18">
        <v>40000</v>
      </c>
      <c r="F11" s="18">
        <v>4000</v>
      </c>
      <c r="G11" s="18"/>
      <c r="H11" s="18"/>
      <c r="I11" s="72">
        <f>E11</f>
        <v>40000</v>
      </c>
      <c r="J11" s="144" t="s">
        <v>107</v>
      </c>
    </row>
    <row r="12" spans="1:51" ht="20.100000000000001" customHeight="1">
      <c r="B12" s="109">
        <v>44742</v>
      </c>
      <c r="C12" s="226" t="s">
        <v>49</v>
      </c>
      <c r="D12" s="226"/>
      <c r="E12" s="19"/>
      <c r="F12" s="19"/>
      <c r="G12" s="110">
        <f>L26</f>
        <v>3835.6164383561645</v>
      </c>
      <c r="H12" s="110">
        <f>H11+G12</f>
        <v>3835.6164383561645</v>
      </c>
      <c r="I12" s="111">
        <f>I11-H12</f>
        <v>36164.383561643837</v>
      </c>
      <c r="J12" s="144" t="s">
        <v>107</v>
      </c>
      <c r="K12" s="132" t="s">
        <v>112</v>
      </c>
    </row>
    <row r="13" spans="1:51" ht="20.100000000000001" customHeight="1">
      <c r="B13" s="73"/>
      <c r="C13" s="201"/>
      <c r="D13" s="201"/>
      <c r="E13" s="19"/>
      <c r="F13" s="19"/>
      <c r="G13" s="20"/>
      <c r="H13" s="20"/>
      <c r="I13" s="79"/>
      <c r="J13" s="144"/>
      <c r="K13" s="132"/>
    </row>
    <row r="14" spans="1:51" ht="20.100000000000001" customHeight="1">
      <c r="B14" s="73"/>
      <c r="C14" s="201"/>
      <c r="D14" s="201"/>
      <c r="E14" s="19"/>
      <c r="F14" s="19"/>
      <c r="G14" s="20"/>
      <c r="H14" s="20"/>
      <c r="I14" s="79"/>
      <c r="J14" s="144"/>
      <c r="K14" s="159" t="s">
        <v>123</v>
      </c>
      <c r="L14" s="160"/>
    </row>
    <row r="15" spans="1:51" ht="20.100000000000001" customHeight="1">
      <c r="B15" s="80"/>
      <c r="C15" s="202"/>
      <c r="D15" s="202"/>
      <c r="E15" s="21"/>
      <c r="F15" s="21"/>
      <c r="G15" s="21"/>
      <c r="H15" s="21"/>
      <c r="I15" s="81"/>
      <c r="J15" s="144"/>
      <c r="K15" s="158" t="s">
        <v>122</v>
      </c>
      <c r="L15" s="160"/>
    </row>
    <row r="16" spans="1:51" ht="20.100000000000001" customHeight="1">
      <c r="B16" s="195" t="s">
        <v>58</v>
      </c>
      <c r="C16" s="187"/>
      <c r="D16" s="225">
        <v>44742</v>
      </c>
      <c r="E16" s="225"/>
      <c r="F16" s="187" t="s">
        <v>59</v>
      </c>
      <c r="G16" s="187"/>
      <c r="H16" s="220">
        <v>25000</v>
      </c>
      <c r="I16" s="221"/>
      <c r="J16" s="144" t="s">
        <v>107</v>
      </c>
      <c r="K16" s="67"/>
      <c r="N16" s="175"/>
      <c r="O16" s="175"/>
      <c r="P16" s="175"/>
      <c r="Q16" s="175"/>
      <c r="R16" s="175"/>
      <c r="S16" s="175"/>
      <c r="T16" s="175"/>
      <c r="U16" s="175"/>
      <c r="V16" s="175"/>
      <c r="W16" s="175"/>
      <c r="X16" s="175"/>
      <c r="Y16" s="175"/>
      <c r="Z16" s="175"/>
      <c r="AA16" s="175"/>
    </row>
    <row r="17" spans="2:15" ht="20.100000000000001" customHeight="1">
      <c r="B17" s="190" t="s">
        <v>60</v>
      </c>
      <c r="C17" s="191"/>
      <c r="D17" s="222" t="s">
        <v>76</v>
      </c>
      <c r="E17" s="192"/>
      <c r="F17" s="191" t="s">
        <v>61</v>
      </c>
      <c r="G17" s="191"/>
      <c r="H17" s="223">
        <f>H16-I12</f>
        <v>-11164.383561643837</v>
      </c>
      <c r="I17" s="224"/>
      <c r="J17" s="144" t="s">
        <v>107</v>
      </c>
      <c r="K17" s="132" t="s">
        <v>110</v>
      </c>
    </row>
    <row r="18" spans="2:15" ht="17.399999999999999">
      <c r="B18" s="180" t="s">
        <v>62</v>
      </c>
      <c r="C18" s="181"/>
      <c r="D18" s="181"/>
      <c r="E18" s="181"/>
      <c r="F18" s="181"/>
      <c r="G18" s="181"/>
      <c r="H18" s="181"/>
      <c r="I18" s="182"/>
      <c r="K18" s="139" t="s">
        <v>111</v>
      </c>
    </row>
    <row r="19" spans="2:15" ht="20.100000000000001" customHeight="1">
      <c r="B19" s="74" t="s">
        <v>63</v>
      </c>
      <c r="C19" s="183" t="s">
        <v>64</v>
      </c>
      <c r="D19" s="183"/>
      <c r="E19" s="17" t="s">
        <v>35</v>
      </c>
      <c r="F19" s="183" t="s">
        <v>65</v>
      </c>
      <c r="G19" s="183"/>
      <c r="H19" s="183"/>
      <c r="I19" s="184"/>
      <c r="K19" s="159" t="s">
        <v>125</v>
      </c>
    </row>
    <row r="20" spans="2:15" ht="20.100000000000001" customHeight="1">
      <c r="B20" s="75"/>
      <c r="C20" s="185"/>
      <c r="D20" s="185"/>
      <c r="E20" s="22"/>
      <c r="F20" s="185"/>
      <c r="G20" s="185"/>
      <c r="H20" s="185"/>
      <c r="I20" s="186"/>
    </row>
    <row r="21" spans="2:15" s="1" customFormat="1" ht="18.600000000000001" customHeight="1">
      <c r="B21" s="76"/>
      <c r="C21" s="176"/>
      <c r="D21" s="176"/>
      <c r="E21" s="23"/>
      <c r="F21" s="176"/>
      <c r="G21" s="176"/>
      <c r="H21" s="176"/>
      <c r="I21" s="177"/>
      <c r="K21" s="166" t="s">
        <v>134</v>
      </c>
      <c r="L21" s="166"/>
      <c r="M21" s="166"/>
      <c r="N21" s="167"/>
      <c r="O21" s="166"/>
    </row>
    <row r="22" spans="2:15" s="1" customFormat="1" ht="18.600000000000001" customHeight="1" thickBot="1">
      <c r="B22" s="77"/>
      <c r="C22" s="178"/>
      <c r="D22" s="178"/>
      <c r="E22" s="78"/>
      <c r="F22" s="178"/>
      <c r="G22" s="178"/>
      <c r="H22" s="178"/>
      <c r="I22" s="179"/>
      <c r="K22" s="166" t="s">
        <v>129</v>
      </c>
      <c r="L22" s="167">
        <f>E11</f>
        <v>40000</v>
      </c>
      <c r="M22" s="166"/>
      <c r="N22" s="167"/>
      <c r="O22" s="166"/>
    </row>
    <row r="23" spans="2:15" s="1" customFormat="1">
      <c r="B23" s="60"/>
      <c r="C23" s="60"/>
      <c r="D23" s="60"/>
      <c r="E23" s="60"/>
      <c r="F23" s="60"/>
      <c r="G23" s="60"/>
      <c r="H23" s="60"/>
      <c r="I23" s="60"/>
      <c r="K23" s="166" t="s">
        <v>130</v>
      </c>
      <c r="L23" s="168">
        <f>H5</f>
        <v>5000</v>
      </c>
      <c r="M23" s="166"/>
      <c r="N23" s="167"/>
      <c r="O23" s="166"/>
    </row>
    <row r="24" spans="2:15" s="1" customFormat="1">
      <c r="B24" s="60"/>
      <c r="C24" s="60"/>
      <c r="D24" s="60"/>
      <c r="E24" s="60"/>
      <c r="F24" s="60"/>
      <c r="G24" s="60"/>
      <c r="H24" s="60"/>
      <c r="I24" s="60"/>
      <c r="K24" s="166"/>
      <c r="L24" s="167">
        <f>L22-L23</f>
        <v>35000</v>
      </c>
      <c r="M24" s="166"/>
      <c r="N24" s="166"/>
      <c r="O24" s="166"/>
    </row>
    <row r="25" spans="2:15" s="1" customFormat="1">
      <c r="B25" s="60"/>
      <c r="C25" s="60"/>
      <c r="D25" s="60"/>
      <c r="E25" s="60"/>
      <c r="F25" s="60"/>
      <c r="G25" s="60"/>
      <c r="H25" s="60"/>
      <c r="I25" s="60"/>
      <c r="K25" s="166" t="s">
        <v>131</v>
      </c>
      <c r="L25" s="167">
        <f>L24*12.5%</f>
        <v>4375</v>
      </c>
      <c r="M25" s="166"/>
      <c r="N25" s="166"/>
      <c r="O25" s="166"/>
    </row>
    <row r="26" spans="2:15" s="1" customFormat="1">
      <c r="B26" s="60"/>
      <c r="C26" s="60"/>
      <c r="D26" s="60"/>
      <c r="E26" s="60"/>
      <c r="F26" s="60"/>
      <c r="G26" s="60"/>
      <c r="H26" s="60"/>
      <c r="I26" s="60"/>
      <c r="K26" s="166" t="s">
        <v>136</v>
      </c>
      <c r="L26" s="167">
        <f>L25/365*320</f>
        <v>3835.6164383561645</v>
      </c>
      <c r="M26" s="166"/>
      <c r="N26" s="166" t="s">
        <v>135</v>
      </c>
      <c r="O26" s="166"/>
    </row>
    <row r="27" spans="2:15" s="1" customFormat="1">
      <c r="B27" s="60"/>
      <c r="C27" s="60"/>
      <c r="D27" s="60"/>
      <c r="E27" s="60"/>
      <c r="F27" s="60"/>
      <c r="G27" s="60"/>
      <c r="H27" s="60"/>
      <c r="I27" s="60"/>
      <c r="K27" s="166"/>
      <c r="L27" s="166"/>
      <c r="M27" s="166"/>
      <c r="N27" s="166"/>
      <c r="O27" s="166"/>
    </row>
    <row r="28" spans="2:15" s="1" customFormat="1">
      <c r="B28" s="60"/>
      <c r="C28" s="60"/>
      <c r="D28" s="60"/>
      <c r="E28" s="60"/>
      <c r="F28" s="60"/>
      <c r="G28" s="60"/>
      <c r="H28" s="60"/>
      <c r="I28" s="60"/>
    </row>
    <row r="29" spans="2:15" s="1" customFormat="1">
      <c r="B29" s="60"/>
      <c r="C29" s="60"/>
      <c r="D29" s="60"/>
      <c r="E29" s="60"/>
      <c r="F29" s="60"/>
      <c r="G29" s="60"/>
      <c r="H29" s="60"/>
      <c r="I29" s="60"/>
    </row>
    <row r="30" spans="2:15" s="1" customFormat="1">
      <c r="B30" s="60"/>
      <c r="C30" s="60"/>
      <c r="D30" s="60"/>
      <c r="E30" s="60"/>
      <c r="F30" s="60"/>
      <c r="G30" s="60"/>
      <c r="H30" s="60"/>
      <c r="I30" s="60"/>
    </row>
    <row r="31" spans="2:15" s="1" customFormat="1">
      <c r="B31" s="60"/>
      <c r="C31" s="60"/>
      <c r="D31" s="60"/>
      <c r="E31" s="60"/>
      <c r="F31" s="60"/>
      <c r="G31" s="60"/>
      <c r="H31" s="60"/>
      <c r="I31" s="60"/>
    </row>
    <row r="32" spans="2:15" s="1" customFormat="1">
      <c r="B32" s="60"/>
      <c r="C32" s="60"/>
      <c r="D32" s="60"/>
      <c r="E32" s="60"/>
      <c r="F32" s="60"/>
      <c r="G32" s="60"/>
      <c r="H32" s="60"/>
      <c r="I32" s="60"/>
    </row>
    <row r="33" spans="2:9" s="1" customFormat="1">
      <c r="B33" s="60"/>
      <c r="C33" s="60"/>
      <c r="D33" s="60"/>
      <c r="E33" s="60"/>
      <c r="F33" s="60"/>
      <c r="G33" s="60"/>
      <c r="H33" s="60"/>
      <c r="I33" s="60"/>
    </row>
    <row r="34" spans="2:9" s="1" customFormat="1">
      <c r="B34" s="60"/>
      <c r="C34" s="60"/>
      <c r="D34" s="60"/>
      <c r="E34" s="60"/>
      <c r="F34" s="60"/>
      <c r="G34" s="60"/>
      <c r="H34" s="60"/>
      <c r="I34" s="60"/>
    </row>
    <row r="35" spans="2:9" s="1" customFormat="1">
      <c r="B35" s="60"/>
      <c r="C35" s="60"/>
      <c r="D35" s="60"/>
      <c r="E35" s="60"/>
      <c r="F35" s="60"/>
      <c r="G35" s="60"/>
      <c r="H35" s="60"/>
      <c r="I35" s="60"/>
    </row>
    <row r="36" spans="2:9" s="1" customFormat="1">
      <c r="B36" s="60"/>
      <c r="C36" s="60"/>
      <c r="D36" s="60"/>
      <c r="E36" s="60"/>
      <c r="F36" s="60"/>
      <c r="G36" s="60"/>
      <c r="H36" s="60"/>
      <c r="I36" s="60"/>
    </row>
    <row r="37" spans="2:9" s="1" customFormat="1">
      <c r="B37" s="60"/>
      <c r="C37" s="60"/>
      <c r="D37" s="60"/>
      <c r="E37" s="60"/>
      <c r="F37" s="60"/>
      <c r="G37" s="60"/>
      <c r="H37" s="60"/>
      <c r="I37" s="60"/>
    </row>
    <row r="38" spans="2:9" s="1" customFormat="1">
      <c r="B38" s="60"/>
      <c r="C38" s="60"/>
      <c r="D38" s="60"/>
      <c r="E38" s="60"/>
      <c r="F38" s="60"/>
      <c r="G38" s="60"/>
      <c r="H38" s="60"/>
      <c r="I38" s="60"/>
    </row>
    <row r="39" spans="2:9" s="1" customFormat="1">
      <c r="B39" s="60"/>
      <c r="C39" s="60"/>
      <c r="D39" s="60"/>
      <c r="E39" s="60"/>
      <c r="F39" s="60"/>
      <c r="G39" s="60"/>
      <c r="H39" s="60"/>
      <c r="I39" s="60"/>
    </row>
    <row r="40" spans="2:9" s="1" customFormat="1">
      <c r="B40" s="60"/>
      <c r="C40" s="60"/>
      <c r="D40" s="60"/>
      <c r="E40" s="60"/>
      <c r="F40" s="60"/>
      <c r="G40" s="60"/>
      <c r="H40" s="60"/>
      <c r="I40" s="60"/>
    </row>
    <row r="41" spans="2:9" s="1" customFormat="1">
      <c r="B41" s="60"/>
      <c r="C41" s="60"/>
      <c r="D41" s="60"/>
      <c r="E41" s="60"/>
      <c r="F41" s="60"/>
      <c r="G41" s="60"/>
      <c r="H41" s="60"/>
      <c r="I41" s="60"/>
    </row>
    <row r="42" spans="2:9" s="1" customFormat="1">
      <c r="B42" s="60"/>
      <c r="C42" s="60"/>
      <c r="D42" s="60"/>
      <c r="E42" s="60"/>
      <c r="F42" s="60"/>
      <c r="G42" s="60"/>
      <c r="H42" s="60"/>
      <c r="I42" s="60"/>
    </row>
    <row r="43" spans="2:9" s="1" customFormat="1">
      <c r="B43" s="60"/>
      <c r="C43" s="60"/>
      <c r="D43" s="60"/>
      <c r="E43" s="60"/>
      <c r="F43" s="60"/>
      <c r="G43" s="60"/>
      <c r="H43" s="60"/>
      <c r="I43" s="60"/>
    </row>
    <row r="44" spans="2:9" s="1" customFormat="1">
      <c r="B44" s="60"/>
      <c r="C44" s="60"/>
      <c r="D44" s="60"/>
      <c r="E44" s="60"/>
      <c r="F44" s="60"/>
      <c r="G44" s="60"/>
      <c r="H44" s="60"/>
      <c r="I44" s="60"/>
    </row>
    <row r="45" spans="2:9" s="1" customFormat="1">
      <c r="B45" s="60"/>
      <c r="C45" s="60"/>
      <c r="D45" s="60"/>
      <c r="E45" s="60"/>
      <c r="F45" s="60"/>
      <c r="G45" s="60"/>
      <c r="H45" s="60"/>
      <c r="I45" s="60"/>
    </row>
    <row r="46" spans="2:9" s="1" customFormat="1">
      <c r="B46" s="60"/>
      <c r="C46" s="60"/>
      <c r="D46" s="60"/>
      <c r="E46" s="60"/>
      <c r="F46" s="60"/>
      <c r="G46" s="60"/>
      <c r="H46" s="60"/>
      <c r="I46" s="60"/>
    </row>
    <row r="47" spans="2:9" s="1" customFormat="1">
      <c r="B47" s="60"/>
      <c r="C47" s="60"/>
      <c r="D47" s="60"/>
      <c r="E47" s="60"/>
      <c r="F47" s="60"/>
      <c r="G47" s="60"/>
      <c r="H47" s="60"/>
      <c r="I47" s="60"/>
    </row>
    <row r="48" spans="2:9" s="1" customFormat="1">
      <c r="B48" s="60"/>
      <c r="C48" s="60"/>
      <c r="D48" s="60"/>
      <c r="E48" s="60"/>
      <c r="F48" s="60"/>
      <c r="G48" s="60"/>
      <c r="H48" s="60"/>
      <c r="I48" s="60"/>
    </row>
    <row r="49" spans="2:9" s="1" customFormat="1">
      <c r="B49" s="60"/>
      <c r="C49" s="60"/>
      <c r="D49" s="60"/>
      <c r="E49" s="60"/>
      <c r="F49" s="60"/>
      <c r="G49" s="60"/>
      <c r="H49" s="60"/>
      <c r="I49" s="60"/>
    </row>
    <row r="50" spans="2:9" s="1" customFormat="1">
      <c r="B50" s="60"/>
      <c r="C50" s="60"/>
      <c r="D50" s="60"/>
      <c r="E50" s="60"/>
      <c r="F50" s="60"/>
      <c r="G50" s="60"/>
      <c r="H50" s="60"/>
      <c r="I50" s="60"/>
    </row>
    <row r="51" spans="2:9" s="1" customFormat="1">
      <c r="B51" s="60"/>
      <c r="C51" s="60"/>
      <c r="D51" s="60"/>
      <c r="E51" s="60"/>
      <c r="F51" s="60"/>
      <c r="G51" s="60"/>
      <c r="H51" s="60"/>
      <c r="I51" s="60"/>
    </row>
    <row r="52" spans="2:9" s="1" customFormat="1">
      <c r="B52" s="60"/>
      <c r="C52" s="60"/>
      <c r="D52" s="60"/>
      <c r="E52" s="60"/>
      <c r="F52" s="60"/>
      <c r="G52" s="60"/>
      <c r="H52" s="60"/>
      <c r="I52" s="60"/>
    </row>
    <row r="53" spans="2:9" s="1" customFormat="1">
      <c r="B53" s="60"/>
      <c r="C53" s="60"/>
      <c r="D53" s="60"/>
      <c r="E53" s="60"/>
      <c r="F53" s="60"/>
      <c r="G53" s="60"/>
      <c r="H53" s="60"/>
      <c r="I53" s="60"/>
    </row>
    <row r="54" spans="2:9" s="1" customFormat="1">
      <c r="B54" s="60"/>
      <c r="C54" s="60"/>
      <c r="D54" s="60"/>
      <c r="E54" s="60"/>
      <c r="F54" s="60"/>
      <c r="G54" s="60"/>
      <c r="H54" s="60"/>
      <c r="I54" s="60"/>
    </row>
    <row r="55" spans="2:9" s="1" customFormat="1">
      <c r="B55" s="60"/>
      <c r="C55" s="60"/>
      <c r="D55" s="60"/>
      <c r="E55" s="60"/>
      <c r="F55" s="60"/>
      <c r="G55" s="60"/>
      <c r="H55" s="60"/>
      <c r="I55" s="60"/>
    </row>
    <row r="56" spans="2:9" s="1" customFormat="1">
      <c r="B56" s="60"/>
      <c r="C56" s="60"/>
      <c r="D56" s="60"/>
      <c r="E56" s="60"/>
      <c r="F56" s="60"/>
      <c r="G56" s="60"/>
      <c r="H56" s="60"/>
      <c r="I56" s="60"/>
    </row>
    <row r="57" spans="2:9" s="1" customFormat="1">
      <c r="B57" s="60"/>
      <c r="C57" s="60"/>
      <c r="D57" s="60"/>
      <c r="E57" s="60"/>
      <c r="F57" s="60"/>
      <c r="G57" s="60"/>
      <c r="H57" s="60"/>
      <c r="I57" s="60"/>
    </row>
    <row r="58" spans="2:9" s="1" customFormat="1">
      <c r="B58" s="60"/>
      <c r="C58" s="60"/>
      <c r="D58" s="60"/>
      <c r="E58" s="60"/>
      <c r="F58" s="60"/>
      <c r="G58" s="60"/>
      <c r="H58" s="60"/>
      <c r="I58" s="60"/>
    </row>
    <row r="59" spans="2:9" s="1" customFormat="1">
      <c r="B59" s="60"/>
      <c r="C59" s="60"/>
      <c r="D59" s="60"/>
      <c r="E59" s="60"/>
      <c r="F59" s="60"/>
      <c r="G59" s="60"/>
      <c r="H59" s="60"/>
      <c r="I59" s="60"/>
    </row>
    <row r="60" spans="2:9" s="1" customFormat="1">
      <c r="B60" s="60"/>
      <c r="C60" s="60"/>
      <c r="D60" s="60"/>
      <c r="E60" s="60"/>
      <c r="F60" s="60"/>
      <c r="G60" s="60"/>
      <c r="H60" s="60"/>
      <c r="I60" s="60"/>
    </row>
    <row r="61" spans="2:9" s="1" customFormat="1">
      <c r="B61" s="60"/>
      <c r="C61" s="60"/>
      <c r="D61" s="60"/>
      <c r="E61" s="60"/>
      <c r="F61" s="60"/>
      <c r="G61" s="60"/>
      <c r="H61" s="60"/>
      <c r="I61" s="60"/>
    </row>
    <row r="62" spans="2:9" s="1" customFormat="1">
      <c r="B62" s="60"/>
      <c r="C62" s="60"/>
      <c r="D62" s="60"/>
      <c r="E62" s="60"/>
      <c r="F62" s="60"/>
      <c r="G62" s="60"/>
      <c r="H62" s="60"/>
      <c r="I62" s="60"/>
    </row>
    <row r="63" spans="2:9" s="1" customFormat="1">
      <c r="B63" s="60"/>
      <c r="C63" s="60"/>
      <c r="D63" s="60"/>
      <c r="E63" s="60"/>
      <c r="F63" s="60"/>
      <c r="G63" s="60"/>
      <c r="H63" s="60"/>
      <c r="I63" s="60"/>
    </row>
    <row r="64" spans="2:9" s="1" customFormat="1">
      <c r="B64" s="60"/>
      <c r="C64" s="60"/>
      <c r="D64" s="60"/>
      <c r="E64" s="60"/>
      <c r="F64" s="60"/>
      <c r="G64" s="60"/>
      <c r="H64" s="60"/>
      <c r="I64" s="60"/>
    </row>
    <row r="65" spans="2:9" s="1" customFormat="1">
      <c r="B65" s="60"/>
      <c r="C65" s="60"/>
      <c r="D65" s="60"/>
      <c r="E65" s="60"/>
      <c r="F65" s="60"/>
      <c r="G65" s="60"/>
      <c r="H65" s="60"/>
      <c r="I65" s="60"/>
    </row>
    <row r="66" spans="2:9" s="1" customFormat="1">
      <c r="B66" s="60"/>
      <c r="C66" s="60"/>
      <c r="D66" s="60"/>
      <c r="E66" s="60"/>
      <c r="F66" s="60"/>
      <c r="G66" s="60"/>
      <c r="H66" s="60"/>
      <c r="I66" s="60"/>
    </row>
    <row r="67" spans="2:9" s="1" customFormat="1">
      <c r="B67" s="60"/>
      <c r="C67" s="60"/>
      <c r="D67" s="60"/>
      <c r="E67" s="60"/>
      <c r="F67" s="60"/>
      <c r="G67" s="60"/>
      <c r="H67" s="60"/>
      <c r="I67" s="60"/>
    </row>
    <row r="68" spans="2:9" s="1" customFormat="1">
      <c r="B68" s="60"/>
      <c r="C68" s="60"/>
      <c r="D68" s="60"/>
      <c r="E68" s="60"/>
      <c r="F68" s="60"/>
      <c r="G68" s="60"/>
      <c r="H68" s="60"/>
      <c r="I68" s="60"/>
    </row>
    <row r="69" spans="2:9" s="1" customFormat="1">
      <c r="B69" s="60"/>
      <c r="C69" s="60"/>
      <c r="D69" s="60"/>
      <c r="E69" s="60"/>
      <c r="F69" s="60"/>
      <c r="G69" s="60"/>
      <c r="H69" s="60"/>
      <c r="I69" s="60"/>
    </row>
    <row r="70" spans="2:9" s="1" customFormat="1">
      <c r="B70" s="60"/>
      <c r="C70" s="60"/>
      <c r="D70" s="60"/>
      <c r="E70" s="60"/>
      <c r="F70" s="60"/>
      <c r="G70" s="60"/>
      <c r="H70" s="60"/>
      <c r="I70" s="60"/>
    </row>
    <row r="71" spans="2:9" s="1" customFormat="1">
      <c r="B71" s="60"/>
      <c r="C71" s="60"/>
      <c r="D71" s="60"/>
      <c r="E71" s="60"/>
      <c r="F71" s="60"/>
      <c r="G71" s="60"/>
      <c r="H71" s="60"/>
      <c r="I71" s="60"/>
    </row>
    <row r="72" spans="2:9" s="1" customFormat="1">
      <c r="B72" s="60"/>
      <c r="C72" s="60"/>
      <c r="D72" s="60"/>
      <c r="E72" s="60"/>
      <c r="F72" s="60"/>
      <c r="G72" s="60"/>
      <c r="H72" s="60"/>
      <c r="I72" s="60"/>
    </row>
    <row r="73" spans="2:9" s="1" customFormat="1">
      <c r="B73" s="60"/>
      <c r="C73" s="60"/>
      <c r="D73" s="60"/>
      <c r="E73" s="60"/>
      <c r="F73" s="60"/>
      <c r="G73" s="60"/>
      <c r="H73" s="60"/>
      <c r="I73" s="60"/>
    </row>
    <row r="74" spans="2:9" s="1" customFormat="1">
      <c r="B74" s="60"/>
      <c r="C74" s="60"/>
      <c r="D74" s="60"/>
      <c r="E74" s="60"/>
      <c r="F74" s="60"/>
      <c r="G74" s="60"/>
      <c r="H74" s="60"/>
      <c r="I74" s="60"/>
    </row>
    <row r="75" spans="2:9" s="1" customFormat="1">
      <c r="B75" s="60"/>
      <c r="C75" s="60"/>
      <c r="D75" s="60"/>
      <c r="E75" s="60"/>
      <c r="F75" s="60"/>
      <c r="G75" s="60"/>
      <c r="H75" s="60"/>
      <c r="I75" s="60"/>
    </row>
    <row r="76" spans="2:9" s="1" customFormat="1">
      <c r="B76" s="60"/>
      <c r="C76" s="60"/>
      <c r="D76" s="60"/>
      <c r="E76" s="60"/>
      <c r="F76" s="60"/>
      <c r="G76" s="60"/>
      <c r="H76" s="60"/>
      <c r="I76" s="60"/>
    </row>
    <row r="77" spans="2:9" s="1" customFormat="1">
      <c r="B77" s="60"/>
      <c r="C77" s="60"/>
      <c r="D77" s="60"/>
      <c r="E77" s="60"/>
      <c r="F77" s="60"/>
      <c r="G77" s="60"/>
      <c r="H77" s="60"/>
      <c r="I77" s="60"/>
    </row>
    <row r="78" spans="2:9" s="1" customFormat="1">
      <c r="B78" s="60"/>
      <c r="C78" s="60"/>
      <c r="D78" s="60"/>
      <c r="E78" s="60"/>
      <c r="F78" s="60"/>
      <c r="G78" s="60"/>
      <c r="H78" s="60"/>
      <c r="I78" s="60"/>
    </row>
    <row r="79" spans="2:9" s="1" customFormat="1">
      <c r="B79" s="60"/>
      <c r="C79" s="60"/>
      <c r="D79" s="60"/>
      <c r="E79" s="60"/>
      <c r="F79" s="60"/>
      <c r="G79" s="60"/>
      <c r="H79" s="60"/>
      <c r="I79" s="60"/>
    </row>
    <row r="80" spans="2:9" s="1" customFormat="1">
      <c r="B80" s="60"/>
      <c r="C80" s="60"/>
      <c r="D80" s="60"/>
      <c r="E80" s="60"/>
      <c r="F80" s="60"/>
      <c r="G80" s="60"/>
      <c r="H80" s="60"/>
      <c r="I80" s="60"/>
    </row>
    <row r="81" spans="2:9" s="1" customFormat="1">
      <c r="B81" s="60"/>
      <c r="C81" s="60"/>
      <c r="D81" s="60"/>
      <c r="E81" s="60"/>
      <c r="F81" s="60"/>
      <c r="G81" s="60"/>
      <c r="H81" s="60"/>
      <c r="I81" s="60"/>
    </row>
    <row r="82" spans="2:9" s="1" customFormat="1">
      <c r="B82" s="60"/>
      <c r="C82" s="60"/>
      <c r="D82" s="60"/>
      <c r="E82" s="60"/>
      <c r="F82" s="60"/>
      <c r="G82" s="60"/>
      <c r="H82" s="60"/>
      <c r="I82" s="60"/>
    </row>
    <row r="83" spans="2:9" s="1" customFormat="1">
      <c r="B83" s="60"/>
      <c r="C83" s="60"/>
      <c r="D83" s="60"/>
      <c r="E83" s="60"/>
      <c r="F83" s="60"/>
      <c r="G83" s="60"/>
      <c r="H83" s="60"/>
      <c r="I83" s="60"/>
    </row>
    <row r="84" spans="2:9" s="1" customFormat="1">
      <c r="B84" s="60"/>
      <c r="C84" s="60"/>
      <c r="D84" s="60"/>
      <c r="E84" s="60"/>
      <c r="F84" s="60"/>
      <c r="G84" s="60"/>
      <c r="H84" s="60"/>
      <c r="I84" s="60"/>
    </row>
    <row r="85" spans="2:9" s="1" customFormat="1">
      <c r="B85" s="60"/>
      <c r="C85" s="60"/>
      <c r="D85" s="60"/>
      <c r="E85" s="60"/>
      <c r="F85" s="60"/>
      <c r="G85" s="60"/>
      <c r="H85" s="60"/>
      <c r="I85" s="60"/>
    </row>
    <row r="86" spans="2:9" s="1" customFormat="1">
      <c r="B86" s="60"/>
      <c r="C86" s="60"/>
      <c r="D86" s="60"/>
      <c r="E86" s="60"/>
      <c r="F86" s="60"/>
      <c r="G86" s="60"/>
      <c r="H86" s="60"/>
      <c r="I86" s="60"/>
    </row>
    <row r="87" spans="2:9" s="1" customFormat="1">
      <c r="B87" s="60"/>
      <c r="C87" s="60"/>
      <c r="D87" s="60"/>
      <c r="E87" s="60"/>
      <c r="F87" s="60"/>
      <c r="G87" s="60"/>
      <c r="H87" s="60"/>
      <c r="I87" s="60"/>
    </row>
    <row r="88" spans="2:9" s="1" customFormat="1">
      <c r="B88" s="60"/>
      <c r="C88" s="60"/>
      <c r="D88" s="60"/>
      <c r="E88" s="60"/>
      <c r="F88" s="60"/>
      <c r="G88" s="60"/>
      <c r="H88" s="60"/>
      <c r="I88" s="60"/>
    </row>
    <row r="89" spans="2:9" s="1" customFormat="1">
      <c r="B89" s="60"/>
      <c r="C89" s="60"/>
      <c r="D89" s="60"/>
      <c r="E89" s="60"/>
      <c r="F89" s="60"/>
      <c r="G89" s="60"/>
      <c r="H89" s="60"/>
      <c r="I89" s="60"/>
    </row>
    <row r="90" spans="2:9" s="1" customFormat="1">
      <c r="B90" s="60"/>
      <c r="C90" s="60"/>
      <c r="D90" s="60"/>
      <c r="E90" s="60"/>
      <c r="F90" s="60"/>
      <c r="G90" s="60"/>
      <c r="H90" s="60"/>
      <c r="I90" s="60"/>
    </row>
    <row r="91" spans="2:9" s="1" customFormat="1">
      <c r="B91" s="60"/>
      <c r="C91" s="60"/>
      <c r="D91" s="60"/>
      <c r="E91" s="60"/>
      <c r="F91" s="60"/>
      <c r="G91" s="60"/>
      <c r="H91" s="60"/>
      <c r="I91" s="60"/>
    </row>
  </sheetData>
  <mergeCells count="48">
    <mergeCell ref="B5:C5"/>
    <mergeCell ref="D5:E5"/>
    <mergeCell ref="F5:G5"/>
    <mergeCell ref="H5:I5"/>
    <mergeCell ref="C3:I3"/>
    <mergeCell ref="B4:C4"/>
    <mergeCell ref="D4:E4"/>
    <mergeCell ref="F4:G4"/>
    <mergeCell ref="H4:I4"/>
    <mergeCell ref="B6:C6"/>
    <mergeCell ref="D6:E6"/>
    <mergeCell ref="F6:G6"/>
    <mergeCell ref="H6:I6"/>
    <mergeCell ref="B7:C7"/>
    <mergeCell ref="D7:E7"/>
    <mergeCell ref="F7:G7"/>
    <mergeCell ref="H7:I7"/>
    <mergeCell ref="B8:C8"/>
    <mergeCell ref="D8:E8"/>
    <mergeCell ref="F8:G8"/>
    <mergeCell ref="H8:I8"/>
    <mergeCell ref="B9:B10"/>
    <mergeCell ref="C9:D10"/>
    <mergeCell ref="E9:F9"/>
    <mergeCell ref="G9:G10"/>
    <mergeCell ref="C11:D11"/>
    <mergeCell ref="C12:D12"/>
    <mergeCell ref="C13:D13"/>
    <mergeCell ref="C14:D14"/>
    <mergeCell ref="C15:D15"/>
    <mergeCell ref="F16:G16"/>
    <mergeCell ref="H16:I16"/>
    <mergeCell ref="N16:AA16"/>
    <mergeCell ref="B17:C17"/>
    <mergeCell ref="D17:E17"/>
    <mergeCell ref="F17:G17"/>
    <mergeCell ref="H17:I17"/>
    <mergeCell ref="B16:C16"/>
    <mergeCell ref="D16:E16"/>
    <mergeCell ref="C21:D21"/>
    <mergeCell ref="F21:I21"/>
    <mergeCell ref="C22:D22"/>
    <mergeCell ref="F22:I22"/>
    <mergeCell ref="B18:I18"/>
    <mergeCell ref="C19:D19"/>
    <mergeCell ref="F19:I19"/>
    <mergeCell ref="C20:D20"/>
    <mergeCell ref="F20:I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C5118-104D-40F7-8920-016C13101441}">
  <dimension ref="A1:AY91"/>
  <sheetViews>
    <sheetView showGridLines="0" topLeftCell="A2" workbookViewId="0">
      <selection activeCell="S19" sqref="S19"/>
    </sheetView>
  </sheetViews>
  <sheetFormatPr defaultRowHeight="13.2"/>
  <cols>
    <col min="1" max="1" width="8.88671875" style="1"/>
    <col min="2" max="9" width="16.6640625" style="14" customWidth="1"/>
    <col min="10" max="10" width="8.88671875" style="1"/>
    <col min="11" max="11" width="17" style="1" customWidth="1"/>
    <col min="12" max="12" width="10.109375" style="1" bestFit="1" customWidth="1"/>
    <col min="13" max="51" width="8.88671875" style="1"/>
  </cols>
  <sheetData>
    <row r="1" spans="1:51" s="1" customFormat="1" ht="30" customHeight="1" thickBot="1">
      <c r="B1" s="60"/>
      <c r="C1" s="60"/>
      <c r="D1" s="60"/>
      <c r="E1" s="60"/>
      <c r="F1" s="60"/>
      <c r="G1" s="60"/>
      <c r="H1" s="60"/>
      <c r="I1" s="60"/>
    </row>
    <row r="2" spans="1:51" ht="90.6" customHeight="1">
      <c r="B2" s="30"/>
      <c r="C2" s="31"/>
      <c r="D2" s="31"/>
      <c r="E2" s="31"/>
      <c r="F2" s="31"/>
      <c r="G2" s="31"/>
      <c r="H2" s="31"/>
      <c r="I2" s="32"/>
      <c r="J2" s="2"/>
      <c r="K2" s="2"/>
      <c r="L2" s="2"/>
      <c r="M2" s="2"/>
    </row>
    <row r="3" spans="1:51" ht="21">
      <c r="B3" s="68" t="s">
        <v>25</v>
      </c>
      <c r="C3" s="215" t="s">
        <v>77</v>
      </c>
      <c r="D3" s="215"/>
      <c r="E3" s="215"/>
      <c r="F3" s="215"/>
      <c r="G3" s="215"/>
      <c r="H3" s="215"/>
      <c r="I3" s="216"/>
      <c r="J3" s="2"/>
      <c r="K3" s="141" t="s">
        <v>27</v>
      </c>
      <c r="L3" s="137"/>
      <c r="M3" s="2"/>
      <c r="N3" s="161" t="s">
        <v>27</v>
      </c>
      <c r="O3" s="141"/>
    </row>
    <row r="4" spans="1:51" ht="20.100000000000001" customHeight="1">
      <c r="B4" s="195" t="s">
        <v>28</v>
      </c>
      <c r="C4" s="187"/>
      <c r="D4" s="233" t="s">
        <v>78</v>
      </c>
      <c r="E4" s="233"/>
      <c r="F4" s="187" t="s">
        <v>30</v>
      </c>
      <c r="G4" s="187"/>
      <c r="H4" s="233" t="s">
        <v>79</v>
      </c>
      <c r="I4" s="234"/>
      <c r="J4" s="144" t="s">
        <v>107</v>
      </c>
      <c r="K4" s="137" t="s">
        <v>32</v>
      </c>
      <c r="L4" s="137"/>
      <c r="M4" s="2"/>
      <c r="N4" s="161" t="s">
        <v>127</v>
      </c>
    </row>
    <row r="5" spans="1:51" ht="20.100000000000001" customHeight="1">
      <c r="B5" s="197" t="s">
        <v>33</v>
      </c>
      <c r="C5" s="198"/>
      <c r="D5" s="210" t="s">
        <v>34</v>
      </c>
      <c r="E5" s="210"/>
      <c r="F5" s="198" t="s">
        <v>70</v>
      </c>
      <c r="G5" s="198"/>
      <c r="H5" s="210">
        <v>0</v>
      </c>
      <c r="I5" s="211"/>
      <c r="J5" s="144" t="s">
        <v>107</v>
      </c>
      <c r="K5" s="137" t="s">
        <v>35</v>
      </c>
      <c r="L5" s="137">
        <v>20000</v>
      </c>
      <c r="M5" s="2"/>
    </row>
    <row r="6" spans="1:51" ht="20.100000000000001" customHeight="1">
      <c r="B6" s="197" t="s">
        <v>36</v>
      </c>
      <c r="C6" s="198"/>
      <c r="D6" s="230">
        <v>20000</v>
      </c>
      <c r="E6" s="230"/>
      <c r="F6" s="198" t="s">
        <v>37</v>
      </c>
      <c r="G6" s="198"/>
      <c r="H6" s="210" t="s">
        <v>38</v>
      </c>
      <c r="I6" s="211"/>
      <c r="J6" s="144" t="s">
        <v>107</v>
      </c>
      <c r="K6" s="137" t="s">
        <v>39</v>
      </c>
      <c r="L6" s="137">
        <v>0</v>
      </c>
      <c r="M6" s="2"/>
    </row>
    <row r="7" spans="1:51" ht="20.100000000000001" customHeight="1">
      <c r="B7" s="197" t="s">
        <v>40</v>
      </c>
      <c r="C7" s="198"/>
      <c r="D7" s="231" t="s">
        <v>80</v>
      </c>
      <c r="E7" s="232"/>
      <c r="F7" s="198" t="s">
        <v>42</v>
      </c>
      <c r="G7" s="198"/>
      <c r="H7" s="210" t="s">
        <v>43</v>
      </c>
      <c r="I7" s="211"/>
      <c r="J7" s="144" t="s">
        <v>107</v>
      </c>
      <c r="K7" s="137" t="s">
        <v>44</v>
      </c>
      <c r="L7" s="137">
        <v>5</v>
      </c>
      <c r="M7" s="2"/>
    </row>
    <row r="8" spans="1:51" ht="20.100000000000001" customHeight="1">
      <c r="B8" s="197" t="s">
        <v>45</v>
      </c>
      <c r="C8" s="198"/>
      <c r="D8" s="227">
        <v>44645</v>
      </c>
      <c r="E8" s="227"/>
      <c r="F8" s="198" t="s">
        <v>46</v>
      </c>
      <c r="G8" s="198"/>
      <c r="H8" s="203">
        <v>0.4</v>
      </c>
      <c r="I8" s="204"/>
      <c r="J8" s="144" t="s">
        <v>107</v>
      </c>
      <c r="K8" s="137" t="s">
        <v>116</v>
      </c>
      <c r="L8" s="142">
        <f>D6*H8/365*98</f>
        <v>2147.9452054794519</v>
      </c>
      <c r="M8" s="2"/>
    </row>
    <row r="9" spans="1:51" s="13" customFormat="1" ht="20.100000000000001" customHeight="1">
      <c r="A9" s="59"/>
      <c r="B9" s="205" t="s">
        <v>47</v>
      </c>
      <c r="C9" s="207" t="s">
        <v>48</v>
      </c>
      <c r="D9" s="207"/>
      <c r="E9" s="183" t="s">
        <v>35</v>
      </c>
      <c r="F9" s="183"/>
      <c r="G9" s="207" t="s">
        <v>49</v>
      </c>
      <c r="H9" s="15" t="s">
        <v>50</v>
      </c>
      <c r="I9" s="69" t="s">
        <v>51</v>
      </c>
      <c r="J9" s="59"/>
      <c r="K9" s="136"/>
      <c r="L9" s="134"/>
      <c r="M9" s="60"/>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row>
    <row r="10" spans="1:51" s="13" customFormat="1" ht="20.100000000000001" customHeight="1">
      <c r="A10" s="59"/>
      <c r="B10" s="206"/>
      <c r="C10" s="208"/>
      <c r="D10" s="208"/>
      <c r="E10" s="16" t="s">
        <v>53</v>
      </c>
      <c r="F10" s="16" t="s">
        <v>54</v>
      </c>
      <c r="G10" s="208"/>
      <c r="H10" s="16" t="s">
        <v>49</v>
      </c>
      <c r="I10" s="70" t="s">
        <v>55</v>
      </c>
      <c r="J10" s="59"/>
      <c r="K10" s="66"/>
      <c r="L10" s="63"/>
      <c r="M10" s="60"/>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row>
    <row r="11" spans="1:51" ht="20.100000000000001" customHeight="1">
      <c r="B11" s="71">
        <v>44645</v>
      </c>
      <c r="C11" s="200" t="s">
        <v>57</v>
      </c>
      <c r="D11" s="200"/>
      <c r="E11" s="18">
        <v>20000</v>
      </c>
      <c r="F11" s="18">
        <v>2000</v>
      </c>
      <c r="G11" s="18"/>
      <c r="H11" s="18"/>
      <c r="I11" s="72">
        <f>E11</f>
        <v>20000</v>
      </c>
      <c r="J11" s="144" t="s">
        <v>107</v>
      </c>
      <c r="K11" s="159" t="s">
        <v>126</v>
      </c>
    </row>
    <row r="12" spans="1:51" ht="20.100000000000001" customHeight="1">
      <c r="B12" s="73">
        <v>44742</v>
      </c>
      <c r="C12" s="201" t="s">
        <v>49</v>
      </c>
      <c r="D12" s="201"/>
      <c r="E12" s="19"/>
      <c r="F12" s="19"/>
      <c r="G12" s="18">
        <f>L25</f>
        <v>2147.9452054794519</v>
      </c>
      <c r="H12" s="18">
        <f>H11+G12</f>
        <v>2147.9452054794519</v>
      </c>
      <c r="I12" s="72">
        <f>I11-H12</f>
        <v>17852.054794520547</v>
      </c>
      <c r="J12" s="144" t="s">
        <v>107</v>
      </c>
      <c r="K12" s="158" t="s">
        <v>122</v>
      </c>
    </row>
    <row r="13" spans="1:51" ht="20.100000000000001" customHeight="1">
      <c r="B13" s="73"/>
      <c r="C13" s="201"/>
      <c r="D13" s="201"/>
      <c r="E13" s="19"/>
      <c r="F13" s="19"/>
      <c r="G13" s="20"/>
      <c r="H13" s="20"/>
      <c r="I13" s="79"/>
    </row>
    <row r="14" spans="1:51" ht="20.100000000000001" customHeight="1">
      <c r="B14" s="73"/>
      <c r="C14" s="201"/>
      <c r="D14" s="201"/>
      <c r="E14" s="19"/>
      <c r="F14" s="19"/>
      <c r="G14" s="20"/>
      <c r="H14" s="20"/>
      <c r="I14" s="79"/>
    </row>
    <row r="15" spans="1:51" ht="20.100000000000001" customHeight="1">
      <c r="B15" s="80"/>
      <c r="C15" s="202"/>
      <c r="D15" s="202"/>
      <c r="E15" s="21"/>
      <c r="F15" s="21"/>
      <c r="G15" s="21"/>
      <c r="H15" s="21"/>
      <c r="I15" s="81"/>
      <c r="K15" s="67"/>
    </row>
    <row r="16" spans="1:51" ht="20.100000000000001" customHeight="1">
      <c r="B16" s="195" t="s">
        <v>58</v>
      </c>
      <c r="C16" s="187"/>
      <c r="D16" s="196"/>
      <c r="E16" s="196"/>
      <c r="F16" s="187" t="s">
        <v>59</v>
      </c>
      <c r="G16" s="187"/>
      <c r="H16" s="188"/>
      <c r="I16" s="189"/>
      <c r="K16" s="67"/>
      <c r="N16" s="175"/>
      <c r="O16" s="175"/>
      <c r="P16" s="175"/>
      <c r="Q16" s="175"/>
      <c r="R16" s="175"/>
      <c r="S16" s="175"/>
      <c r="T16" s="175"/>
      <c r="U16" s="175"/>
      <c r="V16" s="175"/>
      <c r="W16" s="175"/>
      <c r="X16" s="175"/>
      <c r="Y16" s="175"/>
      <c r="Z16" s="175"/>
      <c r="AA16" s="175"/>
    </row>
    <row r="17" spans="2:15" ht="20.100000000000001" customHeight="1">
      <c r="B17" s="190" t="s">
        <v>60</v>
      </c>
      <c r="C17" s="191"/>
      <c r="D17" s="192"/>
      <c r="E17" s="192"/>
      <c r="F17" s="191" t="s">
        <v>61</v>
      </c>
      <c r="G17" s="191"/>
      <c r="H17" s="193"/>
      <c r="I17" s="194"/>
    </row>
    <row r="18" spans="2:15" ht="17.399999999999999">
      <c r="B18" s="180" t="s">
        <v>62</v>
      </c>
      <c r="C18" s="181"/>
      <c r="D18" s="181"/>
      <c r="E18" s="181"/>
      <c r="F18" s="181"/>
      <c r="G18" s="181"/>
      <c r="H18" s="181"/>
      <c r="I18" s="182"/>
    </row>
    <row r="19" spans="2:15" ht="20.100000000000001" customHeight="1">
      <c r="B19" s="74" t="s">
        <v>63</v>
      </c>
      <c r="C19" s="183" t="s">
        <v>64</v>
      </c>
      <c r="D19" s="183"/>
      <c r="E19" s="17" t="s">
        <v>35</v>
      </c>
      <c r="F19" s="183" t="s">
        <v>65</v>
      </c>
      <c r="G19" s="183"/>
      <c r="H19" s="183"/>
      <c r="I19" s="184"/>
    </row>
    <row r="20" spans="2:15" ht="20.100000000000001" customHeight="1">
      <c r="B20" s="75"/>
      <c r="C20" s="185"/>
      <c r="D20" s="185"/>
      <c r="E20" s="22"/>
      <c r="F20" s="185"/>
      <c r="G20" s="185"/>
      <c r="H20" s="185"/>
      <c r="I20" s="186"/>
      <c r="K20" s="166" t="s">
        <v>134</v>
      </c>
      <c r="L20" s="166"/>
      <c r="M20" s="166"/>
      <c r="N20" s="167"/>
      <c r="O20" s="166"/>
    </row>
    <row r="21" spans="2:15" ht="20.100000000000001" customHeight="1">
      <c r="B21" s="76"/>
      <c r="C21" s="176"/>
      <c r="D21" s="176"/>
      <c r="E21" s="23"/>
      <c r="F21" s="176"/>
      <c r="G21" s="176"/>
      <c r="H21" s="176"/>
      <c r="I21" s="177"/>
      <c r="K21" s="166" t="s">
        <v>129</v>
      </c>
      <c r="L21" s="167">
        <f>E11</f>
        <v>20000</v>
      </c>
      <c r="M21" s="166"/>
      <c r="N21" s="167"/>
      <c r="O21" s="166"/>
    </row>
    <row r="22" spans="2:15" ht="20.100000000000001" customHeight="1" thickBot="1">
      <c r="B22" s="82"/>
      <c r="C22" s="235"/>
      <c r="D22" s="235"/>
      <c r="E22" s="83"/>
      <c r="F22" s="235"/>
      <c r="G22" s="235"/>
      <c r="H22" s="235"/>
      <c r="I22" s="236"/>
      <c r="K22" s="166" t="s">
        <v>130</v>
      </c>
      <c r="L22" s="168">
        <v>0</v>
      </c>
      <c r="M22" s="166"/>
      <c r="N22" s="167"/>
      <c r="O22" s="166"/>
    </row>
    <row r="23" spans="2:15" s="1" customFormat="1">
      <c r="B23" s="60"/>
      <c r="C23" s="60"/>
      <c r="D23" s="60"/>
      <c r="E23" s="60"/>
      <c r="F23" s="60"/>
      <c r="G23" s="60"/>
      <c r="H23" s="60"/>
      <c r="I23" s="60"/>
      <c r="K23" s="166"/>
      <c r="L23" s="167">
        <f>L21-L22</f>
        <v>20000</v>
      </c>
      <c r="M23" s="166"/>
      <c r="N23" s="166"/>
      <c r="O23" s="166"/>
    </row>
    <row r="24" spans="2:15" s="1" customFormat="1">
      <c r="B24" s="60"/>
      <c r="C24" s="60"/>
      <c r="D24" s="60"/>
      <c r="E24" s="60"/>
      <c r="F24" s="60"/>
      <c r="G24" s="60"/>
      <c r="H24" s="60"/>
      <c r="I24" s="60"/>
      <c r="K24" s="166" t="s">
        <v>137</v>
      </c>
      <c r="L24" s="167">
        <f>L23*40%</f>
        <v>8000</v>
      </c>
      <c r="M24" s="166"/>
      <c r="N24" s="166"/>
      <c r="O24" s="166"/>
    </row>
    <row r="25" spans="2:15" s="1" customFormat="1">
      <c r="B25" s="60"/>
      <c r="C25" s="60"/>
      <c r="D25" s="60"/>
      <c r="E25" s="60"/>
      <c r="F25" s="60"/>
      <c r="G25" s="60"/>
      <c r="H25" s="60"/>
      <c r="I25" s="60"/>
      <c r="K25" s="240" t="s">
        <v>138</v>
      </c>
      <c r="L25" s="167">
        <f>L24/365*98</f>
        <v>2147.9452054794519</v>
      </c>
      <c r="M25" s="166"/>
      <c r="N25" s="166" t="s">
        <v>139</v>
      </c>
      <c r="O25" s="166"/>
    </row>
    <row r="26" spans="2:15" s="1" customFormat="1">
      <c r="B26" s="60"/>
      <c r="C26" s="60"/>
      <c r="D26" s="60"/>
      <c r="E26" s="60"/>
      <c r="F26" s="60"/>
      <c r="G26" s="60"/>
      <c r="H26" s="60"/>
      <c r="I26" s="60"/>
      <c r="K26" s="166"/>
      <c r="L26" s="166"/>
      <c r="M26" s="166"/>
      <c r="N26" s="166"/>
      <c r="O26" s="166"/>
    </row>
    <row r="27" spans="2:15" s="1" customFormat="1">
      <c r="B27" s="60"/>
      <c r="C27" s="60"/>
      <c r="D27" s="60"/>
      <c r="E27" s="60"/>
      <c r="F27" s="60"/>
      <c r="G27" s="60"/>
      <c r="H27" s="60"/>
      <c r="I27" s="60"/>
    </row>
    <row r="28" spans="2:15" s="1" customFormat="1">
      <c r="B28" s="60"/>
      <c r="C28" s="60"/>
      <c r="D28" s="60"/>
      <c r="E28" s="60"/>
      <c r="F28" s="60"/>
      <c r="G28" s="60"/>
      <c r="H28" s="60"/>
      <c r="I28" s="60"/>
    </row>
    <row r="29" spans="2:15" s="1" customFormat="1">
      <c r="B29" s="60"/>
      <c r="C29" s="60"/>
      <c r="D29" s="60"/>
      <c r="E29" s="60"/>
      <c r="F29" s="60"/>
      <c r="G29" s="60"/>
      <c r="H29" s="60"/>
      <c r="I29" s="60"/>
    </row>
    <row r="30" spans="2:15" s="1" customFormat="1">
      <c r="B30" s="60"/>
      <c r="C30" s="60"/>
      <c r="D30" s="60"/>
      <c r="E30" s="60"/>
      <c r="F30" s="60"/>
      <c r="G30" s="60"/>
      <c r="H30" s="60"/>
      <c r="I30" s="60"/>
    </row>
    <row r="31" spans="2:15" s="1" customFormat="1">
      <c r="B31" s="60"/>
      <c r="C31" s="60"/>
      <c r="D31" s="60"/>
      <c r="E31" s="60"/>
      <c r="F31" s="60"/>
      <c r="G31" s="60"/>
      <c r="H31" s="60"/>
      <c r="I31" s="60"/>
    </row>
    <row r="32" spans="2:15" s="1" customFormat="1">
      <c r="B32" s="60"/>
      <c r="C32" s="60"/>
      <c r="D32" s="60"/>
      <c r="E32" s="60"/>
      <c r="F32" s="60"/>
      <c r="G32" s="60"/>
      <c r="H32" s="60"/>
      <c r="I32" s="60"/>
    </row>
    <row r="33" spans="2:9" s="1" customFormat="1">
      <c r="B33" s="60"/>
      <c r="C33" s="60"/>
      <c r="D33" s="60"/>
      <c r="E33" s="60"/>
      <c r="F33" s="60"/>
      <c r="G33" s="60"/>
      <c r="H33" s="60"/>
      <c r="I33" s="60"/>
    </row>
    <row r="34" spans="2:9" s="1" customFormat="1">
      <c r="B34" s="60"/>
      <c r="C34" s="60"/>
      <c r="D34" s="60"/>
      <c r="E34" s="60"/>
      <c r="F34" s="60"/>
      <c r="G34" s="60"/>
      <c r="H34" s="60"/>
      <c r="I34" s="60"/>
    </row>
    <row r="35" spans="2:9" s="1" customFormat="1">
      <c r="B35" s="60"/>
      <c r="C35" s="60"/>
      <c r="D35" s="60"/>
      <c r="E35" s="60"/>
      <c r="F35" s="60"/>
      <c r="G35" s="60"/>
      <c r="H35" s="60"/>
      <c r="I35" s="60"/>
    </row>
    <row r="36" spans="2:9" s="1" customFormat="1">
      <c r="B36" s="60"/>
      <c r="C36" s="60"/>
      <c r="D36" s="60"/>
      <c r="E36" s="60"/>
      <c r="F36" s="60"/>
      <c r="G36" s="60"/>
      <c r="H36" s="60"/>
      <c r="I36" s="60"/>
    </row>
    <row r="37" spans="2:9" s="1" customFormat="1">
      <c r="B37" s="60"/>
      <c r="C37" s="60"/>
      <c r="D37" s="60"/>
      <c r="E37" s="60"/>
      <c r="F37" s="60"/>
      <c r="G37" s="60"/>
      <c r="H37" s="60"/>
      <c r="I37" s="60"/>
    </row>
    <row r="38" spans="2:9" s="1" customFormat="1">
      <c r="B38" s="60"/>
      <c r="C38" s="60"/>
      <c r="D38" s="60"/>
      <c r="E38" s="60"/>
      <c r="F38" s="60"/>
      <c r="G38" s="60"/>
      <c r="H38" s="60"/>
      <c r="I38" s="60"/>
    </row>
    <row r="39" spans="2:9" s="1" customFormat="1">
      <c r="B39" s="60"/>
      <c r="C39" s="60"/>
      <c r="D39" s="60"/>
      <c r="E39" s="60"/>
      <c r="F39" s="60"/>
      <c r="G39" s="60"/>
      <c r="H39" s="60"/>
      <c r="I39" s="60"/>
    </row>
    <row r="40" spans="2:9" s="1" customFormat="1">
      <c r="B40" s="60"/>
      <c r="C40" s="60"/>
      <c r="D40" s="60"/>
      <c r="E40" s="60"/>
      <c r="F40" s="60"/>
      <c r="G40" s="60"/>
      <c r="H40" s="60"/>
      <c r="I40" s="60"/>
    </row>
    <row r="41" spans="2:9" s="1" customFormat="1">
      <c r="B41" s="60"/>
      <c r="C41" s="60"/>
      <c r="D41" s="60"/>
      <c r="E41" s="60"/>
      <c r="F41" s="60"/>
      <c r="G41" s="60"/>
      <c r="H41" s="60"/>
      <c r="I41" s="60"/>
    </row>
    <row r="42" spans="2:9" s="1" customFormat="1">
      <c r="B42" s="60"/>
      <c r="C42" s="60"/>
      <c r="D42" s="60"/>
      <c r="E42" s="60"/>
      <c r="F42" s="60"/>
      <c r="G42" s="60"/>
      <c r="H42" s="60"/>
      <c r="I42" s="60"/>
    </row>
    <row r="43" spans="2:9" s="1" customFormat="1">
      <c r="B43" s="60"/>
      <c r="C43" s="60"/>
      <c r="D43" s="60"/>
      <c r="E43" s="60"/>
      <c r="F43" s="60"/>
      <c r="G43" s="60"/>
      <c r="H43" s="60"/>
      <c r="I43" s="60"/>
    </row>
    <row r="44" spans="2:9" s="1" customFormat="1">
      <c r="B44" s="60"/>
      <c r="C44" s="60"/>
      <c r="D44" s="60"/>
      <c r="E44" s="60"/>
      <c r="F44" s="60"/>
      <c r="G44" s="60"/>
      <c r="H44" s="60"/>
      <c r="I44" s="60"/>
    </row>
    <row r="45" spans="2:9" s="1" customFormat="1">
      <c r="B45" s="60"/>
      <c r="C45" s="60"/>
      <c r="D45" s="60"/>
      <c r="E45" s="60"/>
      <c r="F45" s="60"/>
      <c r="G45" s="60"/>
      <c r="H45" s="60"/>
      <c r="I45" s="60"/>
    </row>
    <row r="46" spans="2:9" s="1" customFormat="1">
      <c r="B46" s="60"/>
      <c r="C46" s="60"/>
      <c r="D46" s="60"/>
      <c r="E46" s="60"/>
      <c r="F46" s="60"/>
      <c r="G46" s="60"/>
      <c r="H46" s="60"/>
      <c r="I46" s="60"/>
    </row>
    <row r="47" spans="2:9" s="1" customFormat="1">
      <c r="B47" s="60"/>
      <c r="C47" s="60"/>
      <c r="D47" s="60"/>
      <c r="E47" s="60"/>
      <c r="F47" s="60"/>
      <c r="G47" s="60"/>
      <c r="H47" s="60"/>
      <c r="I47" s="60"/>
    </row>
    <row r="48" spans="2:9" s="1" customFormat="1">
      <c r="B48" s="60"/>
      <c r="C48" s="60"/>
      <c r="D48" s="60"/>
      <c r="E48" s="60"/>
      <c r="F48" s="60"/>
      <c r="G48" s="60"/>
      <c r="H48" s="60"/>
      <c r="I48" s="60"/>
    </row>
    <row r="49" spans="2:9" s="1" customFormat="1">
      <c r="B49" s="60"/>
      <c r="C49" s="60"/>
      <c r="D49" s="60"/>
      <c r="E49" s="60"/>
      <c r="F49" s="60"/>
      <c r="G49" s="60"/>
      <c r="H49" s="60"/>
      <c r="I49" s="60"/>
    </row>
    <row r="50" spans="2:9" s="1" customFormat="1">
      <c r="B50" s="60"/>
      <c r="C50" s="60"/>
      <c r="D50" s="60"/>
      <c r="E50" s="60"/>
      <c r="F50" s="60"/>
      <c r="G50" s="60"/>
      <c r="H50" s="60"/>
      <c r="I50" s="60"/>
    </row>
    <row r="51" spans="2:9" s="1" customFormat="1">
      <c r="B51" s="60"/>
      <c r="C51" s="60"/>
      <c r="D51" s="60"/>
      <c r="E51" s="60"/>
      <c r="F51" s="60"/>
      <c r="G51" s="60"/>
      <c r="H51" s="60"/>
      <c r="I51" s="60"/>
    </row>
    <row r="52" spans="2:9" s="1" customFormat="1">
      <c r="B52" s="60"/>
      <c r="C52" s="60"/>
      <c r="D52" s="60"/>
      <c r="E52" s="60"/>
      <c r="F52" s="60"/>
      <c r="G52" s="60"/>
      <c r="H52" s="60"/>
      <c r="I52" s="60"/>
    </row>
    <row r="53" spans="2:9" s="1" customFormat="1">
      <c r="B53" s="60"/>
      <c r="C53" s="60"/>
      <c r="D53" s="60"/>
      <c r="E53" s="60"/>
      <c r="F53" s="60"/>
      <c r="G53" s="60"/>
      <c r="H53" s="60"/>
      <c r="I53" s="60"/>
    </row>
    <row r="54" spans="2:9" s="1" customFormat="1">
      <c r="B54" s="60"/>
      <c r="C54" s="60"/>
      <c r="D54" s="60"/>
      <c r="E54" s="60"/>
      <c r="F54" s="60"/>
      <c r="G54" s="60"/>
      <c r="H54" s="60"/>
      <c r="I54" s="60"/>
    </row>
    <row r="55" spans="2:9" s="1" customFormat="1">
      <c r="B55" s="60"/>
      <c r="C55" s="60"/>
      <c r="D55" s="60"/>
      <c r="E55" s="60"/>
      <c r="F55" s="60"/>
      <c r="G55" s="60"/>
      <c r="H55" s="60"/>
      <c r="I55" s="60"/>
    </row>
    <row r="56" spans="2:9" s="1" customFormat="1">
      <c r="B56" s="60"/>
      <c r="C56" s="60"/>
      <c r="D56" s="60"/>
      <c r="E56" s="60"/>
      <c r="F56" s="60"/>
      <c r="G56" s="60"/>
      <c r="H56" s="60"/>
      <c r="I56" s="60"/>
    </row>
    <row r="57" spans="2:9" s="1" customFormat="1">
      <c r="B57" s="60"/>
      <c r="C57" s="60"/>
      <c r="D57" s="60"/>
      <c r="E57" s="60"/>
      <c r="F57" s="60"/>
      <c r="G57" s="60"/>
      <c r="H57" s="60"/>
      <c r="I57" s="60"/>
    </row>
    <row r="58" spans="2:9" s="1" customFormat="1">
      <c r="B58" s="60"/>
      <c r="C58" s="60"/>
      <c r="D58" s="60"/>
      <c r="E58" s="60"/>
      <c r="F58" s="60"/>
      <c r="G58" s="60"/>
      <c r="H58" s="60"/>
      <c r="I58" s="60"/>
    </row>
    <row r="59" spans="2:9" s="1" customFormat="1">
      <c r="B59" s="60"/>
      <c r="C59" s="60"/>
      <c r="D59" s="60"/>
      <c r="E59" s="60"/>
      <c r="F59" s="60"/>
      <c r="G59" s="60"/>
      <c r="H59" s="60"/>
      <c r="I59" s="60"/>
    </row>
    <row r="60" spans="2:9" s="1" customFormat="1">
      <c r="B60" s="60"/>
      <c r="C60" s="60"/>
      <c r="D60" s="60"/>
      <c r="E60" s="60"/>
      <c r="F60" s="60"/>
      <c r="G60" s="60"/>
      <c r="H60" s="60"/>
      <c r="I60" s="60"/>
    </row>
    <row r="61" spans="2:9" s="1" customFormat="1">
      <c r="B61" s="60"/>
      <c r="C61" s="60"/>
      <c r="D61" s="60"/>
      <c r="E61" s="60"/>
      <c r="F61" s="60"/>
      <c r="G61" s="60"/>
      <c r="H61" s="60"/>
      <c r="I61" s="60"/>
    </row>
    <row r="62" spans="2:9" s="1" customFormat="1">
      <c r="B62" s="60"/>
      <c r="C62" s="60"/>
      <c r="D62" s="60"/>
      <c r="E62" s="60"/>
      <c r="F62" s="60"/>
      <c r="G62" s="60"/>
      <c r="H62" s="60"/>
      <c r="I62" s="60"/>
    </row>
    <row r="63" spans="2:9" s="1" customFormat="1">
      <c r="B63" s="60"/>
      <c r="C63" s="60"/>
      <c r="D63" s="60"/>
      <c r="E63" s="60"/>
      <c r="F63" s="60"/>
      <c r="G63" s="60"/>
      <c r="H63" s="60"/>
      <c r="I63" s="60"/>
    </row>
    <row r="64" spans="2:9" s="1" customFormat="1">
      <c r="B64" s="60"/>
      <c r="C64" s="60"/>
      <c r="D64" s="60"/>
      <c r="E64" s="60"/>
      <c r="F64" s="60"/>
      <c r="G64" s="60"/>
      <c r="H64" s="60"/>
      <c r="I64" s="60"/>
    </row>
    <row r="65" spans="2:9" s="1" customFormat="1">
      <c r="B65" s="60"/>
      <c r="C65" s="60"/>
      <c r="D65" s="60"/>
      <c r="E65" s="60"/>
      <c r="F65" s="60"/>
      <c r="G65" s="60"/>
      <c r="H65" s="60"/>
      <c r="I65" s="60"/>
    </row>
    <row r="66" spans="2:9" s="1" customFormat="1">
      <c r="B66" s="60"/>
      <c r="C66" s="60"/>
      <c r="D66" s="60"/>
      <c r="E66" s="60"/>
      <c r="F66" s="60"/>
      <c r="G66" s="60"/>
      <c r="H66" s="60"/>
      <c r="I66" s="60"/>
    </row>
    <row r="67" spans="2:9" s="1" customFormat="1">
      <c r="B67" s="60"/>
      <c r="C67" s="60"/>
      <c r="D67" s="60"/>
      <c r="E67" s="60"/>
      <c r="F67" s="60"/>
      <c r="G67" s="60"/>
      <c r="H67" s="60"/>
      <c r="I67" s="60"/>
    </row>
    <row r="68" spans="2:9" s="1" customFormat="1">
      <c r="B68" s="60"/>
      <c r="C68" s="60"/>
      <c r="D68" s="60"/>
      <c r="E68" s="60"/>
      <c r="F68" s="60"/>
      <c r="G68" s="60"/>
      <c r="H68" s="60"/>
      <c r="I68" s="60"/>
    </row>
    <row r="69" spans="2:9" s="1" customFormat="1">
      <c r="B69" s="60"/>
      <c r="C69" s="60"/>
      <c r="D69" s="60"/>
      <c r="E69" s="60"/>
      <c r="F69" s="60"/>
      <c r="G69" s="60"/>
      <c r="H69" s="60"/>
      <c r="I69" s="60"/>
    </row>
    <row r="70" spans="2:9" s="1" customFormat="1">
      <c r="B70" s="60"/>
      <c r="C70" s="60"/>
      <c r="D70" s="60"/>
      <c r="E70" s="60"/>
      <c r="F70" s="60"/>
      <c r="G70" s="60"/>
      <c r="H70" s="60"/>
      <c r="I70" s="60"/>
    </row>
    <row r="71" spans="2:9" s="1" customFormat="1">
      <c r="B71" s="60"/>
      <c r="C71" s="60"/>
      <c r="D71" s="60"/>
      <c r="E71" s="60"/>
      <c r="F71" s="60"/>
      <c r="G71" s="60"/>
      <c r="H71" s="60"/>
      <c r="I71" s="60"/>
    </row>
    <row r="72" spans="2:9" s="1" customFormat="1">
      <c r="B72" s="60"/>
      <c r="C72" s="60"/>
      <c r="D72" s="60"/>
      <c r="E72" s="60"/>
      <c r="F72" s="60"/>
      <c r="G72" s="60"/>
      <c r="H72" s="60"/>
      <c r="I72" s="60"/>
    </row>
    <row r="73" spans="2:9" s="1" customFormat="1">
      <c r="B73" s="60"/>
      <c r="C73" s="60"/>
      <c r="D73" s="60"/>
      <c r="E73" s="60"/>
      <c r="F73" s="60"/>
      <c r="G73" s="60"/>
      <c r="H73" s="60"/>
      <c r="I73" s="60"/>
    </row>
    <row r="74" spans="2:9" s="1" customFormat="1">
      <c r="B74" s="60"/>
      <c r="C74" s="60"/>
      <c r="D74" s="60"/>
      <c r="E74" s="60"/>
      <c r="F74" s="60"/>
      <c r="G74" s="60"/>
      <c r="H74" s="60"/>
      <c r="I74" s="60"/>
    </row>
    <row r="75" spans="2:9" s="1" customFormat="1">
      <c r="B75" s="60"/>
      <c r="C75" s="60"/>
      <c r="D75" s="60"/>
      <c r="E75" s="60"/>
      <c r="F75" s="60"/>
      <c r="G75" s="60"/>
      <c r="H75" s="60"/>
      <c r="I75" s="60"/>
    </row>
    <row r="76" spans="2:9" s="1" customFormat="1">
      <c r="B76" s="60"/>
      <c r="C76" s="60"/>
      <c r="D76" s="60"/>
      <c r="E76" s="60"/>
      <c r="F76" s="60"/>
      <c r="G76" s="60"/>
      <c r="H76" s="60"/>
      <c r="I76" s="60"/>
    </row>
    <row r="77" spans="2:9" s="1" customFormat="1">
      <c r="B77" s="60"/>
      <c r="C77" s="60"/>
      <c r="D77" s="60"/>
      <c r="E77" s="60"/>
      <c r="F77" s="60"/>
      <c r="G77" s="60"/>
      <c r="H77" s="60"/>
      <c r="I77" s="60"/>
    </row>
    <row r="78" spans="2:9" s="1" customFormat="1">
      <c r="B78" s="60"/>
      <c r="C78" s="60"/>
      <c r="D78" s="60"/>
      <c r="E78" s="60"/>
      <c r="F78" s="60"/>
      <c r="G78" s="60"/>
      <c r="H78" s="60"/>
      <c r="I78" s="60"/>
    </row>
    <row r="79" spans="2:9" s="1" customFormat="1">
      <c r="B79" s="60"/>
      <c r="C79" s="60"/>
      <c r="D79" s="60"/>
      <c r="E79" s="60"/>
      <c r="F79" s="60"/>
      <c r="G79" s="60"/>
      <c r="H79" s="60"/>
      <c r="I79" s="60"/>
    </row>
    <row r="80" spans="2:9" s="1" customFormat="1">
      <c r="B80" s="60"/>
      <c r="C80" s="60"/>
      <c r="D80" s="60"/>
      <c r="E80" s="60"/>
      <c r="F80" s="60"/>
      <c r="G80" s="60"/>
      <c r="H80" s="60"/>
      <c r="I80" s="60"/>
    </row>
    <row r="81" spans="2:9" s="1" customFormat="1">
      <c r="B81" s="60"/>
      <c r="C81" s="60"/>
      <c r="D81" s="60"/>
      <c r="E81" s="60"/>
      <c r="F81" s="60"/>
      <c r="G81" s="60"/>
      <c r="H81" s="60"/>
      <c r="I81" s="60"/>
    </row>
    <row r="82" spans="2:9" s="1" customFormat="1">
      <c r="B82" s="60"/>
      <c r="C82" s="60"/>
      <c r="D82" s="60"/>
      <c r="E82" s="60"/>
      <c r="F82" s="60"/>
      <c r="G82" s="60"/>
      <c r="H82" s="60"/>
      <c r="I82" s="60"/>
    </row>
    <row r="83" spans="2:9" s="1" customFormat="1">
      <c r="B83" s="60"/>
      <c r="C83" s="60"/>
      <c r="D83" s="60"/>
      <c r="E83" s="60"/>
      <c r="F83" s="60"/>
      <c r="G83" s="60"/>
      <c r="H83" s="60"/>
      <c r="I83" s="60"/>
    </row>
    <row r="84" spans="2:9" s="1" customFormat="1">
      <c r="B84" s="60"/>
      <c r="C84" s="60"/>
      <c r="D84" s="60"/>
      <c r="E84" s="60"/>
      <c r="F84" s="60"/>
      <c r="G84" s="60"/>
      <c r="H84" s="60"/>
      <c r="I84" s="60"/>
    </row>
    <row r="85" spans="2:9" s="1" customFormat="1">
      <c r="B85" s="60"/>
      <c r="C85" s="60"/>
      <c r="D85" s="60"/>
      <c r="E85" s="60"/>
      <c r="F85" s="60"/>
      <c r="G85" s="60"/>
      <c r="H85" s="60"/>
      <c r="I85" s="60"/>
    </row>
    <row r="86" spans="2:9" s="1" customFormat="1">
      <c r="B86" s="60"/>
      <c r="C86" s="60"/>
      <c r="D86" s="60"/>
      <c r="E86" s="60"/>
      <c r="F86" s="60"/>
      <c r="G86" s="60"/>
      <c r="H86" s="60"/>
      <c r="I86" s="60"/>
    </row>
    <row r="87" spans="2:9" s="1" customFormat="1">
      <c r="B87" s="60"/>
      <c r="C87" s="60"/>
      <c r="D87" s="60"/>
      <c r="E87" s="60"/>
      <c r="F87" s="60"/>
      <c r="G87" s="60"/>
      <c r="H87" s="60"/>
      <c r="I87" s="60"/>
    </row>
    <row r="88" spans="2:9" s="1" customFormat="1">
      <c r="B88" s="60"/>
      <c r="C88" s="60"/>
      <c r="D88" s="60"/>
      <c r="E88" s="60"/>
      <c r="F88" s="60"/>
      <c r="G88" s="60"/>
      <c r="H88" s="60"/>
      <c r="I88" s="60"/>
    </row>
    <row r="89" spans="2:9" s="1" customFormat="1">
      <c r="B89" s="60"/>
      <c r="C89" s="60"/>
      <c r="D89" s="60"/>
      <c r="E89" s="60"/>
      <c r="F89" s="60"/>
      <c r="G89" s="60"/>
      <c r="H89" s="60"/>
      <c r="I89" s="60"/>
    </row>
    <row r="90" spans="2:9" s="1" customFormat="1">
      <c r="B90" s="60"/>
      <c r="C90" s="60"/>
      <c r="D90" s="60"/>
      <c r="E90" s="60"/>
      <c r="F90" s="60"/>
      <c r="G90" s="60"/>
      <c r="H90" s="60"/>
      <c r="I90" s="60"/>
    </row>
    <row r="91" spans="2:9" s="1" customFormat="1">
      <c r="B91" s="60"/>
      <c r="C91" s="60"/>
      <c r="D91" s="60"/>
      <c r="E91" s="60"/>
      <c r="F91" s="60"/>
      <c r="G91" s="60"/>
      <c r="H91" s="60"/>
      <c r="I91" s="60"/>
    </row>
  </sheetData>
  <mergeCells count="48">
    <mergeCell ref="B5:C5"/>
    <mergeCell ref="D5:E5"/>
    <mergeCell ref="F5:G5"/>
    <mergeCell ref="H5:I5"/>
    <mergeCell ref="C3:I3"/>
    <mergeCell ref="B4:C4"/>
    <mergeCell ref="D4:E4"/>
    <mergeCell ref="F4:G4"/>
    <mergeCell ref="H4:I4"/>
    <mergeCell ref="B6:C6"/>
    <mergeCell ref="D6:E6"/>
    <mergeCell ref="F6:G6"/>
    <mergeCell ref="H6:I6"/>
    <mergeCell ref="B7:C7"/>
    <mergeCell ref="D7:E7"/>
    <mergeCell ref="F7:G7"/>
    <mergeCell ref="H7:I7"/>
    <mergeCell ref="B8:C8"/>
    <mergeCell ref="D8:E8"/>
    <mergeCell ref="F8:G8"/>
    <mergeCell ref="H8:I8"/>
    <mergeCell ref="B9:B10"/>
    <mergeCell ref="C9:D10"/>
    <mergeCell ref="E9:F9"/>
    <mergeCell ref="G9:G10"/>
    <mergeCell ref="C11:D11"/>
    <mergeCell ref="C12:D12"/>
    <mergeCell ref="C13:D13"/>
    <mergeCell ref="C14:D14"/>
    <mergeCell ref="C15:D15"/>
    <mergeCell ref="F16:G16"/>
    <mergeCell ref="H16:I16"/>
    <mergeCell ref="N16:AA16"/>
    <mergeCell ref="B17:C17"/>
    <mergeCell ref="D17:E17"/>
    <mergeCell ref="F17:G17"/>
    <mergeCell ref="H17:I17"/>
    <mergeCell ref="B16:C16"/>
    <mergeCell ref="D16:E16"/>
    <mergeCell ref="C22:D22"/>
    <mergeCell ref="F22:I22"/>
    <mergeCell ref="B18:I18"/>
    <mergeCell ref="C19:D19"/>
    <mergeCell ref="F19:I19"/>
    <mergeCell ref="C20:D20"/>
    <mergeCell ref="F20:I20"/>
    <mergeCell ref="C21:D21"/>
    <mergeCell ref="F21:I2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9CBA6-6413-40C2-B374-CFD1B80AFAA2}">
  <dimension ref="A1:AJ172"/>
  <sheetViews>
    <sheetView showGridLines="0" tabSelected="1" topLeftCell="C2" workbookViewId="0">
      <selection activeCell="W17" sqref="W17"/>
    </sheetView>
  </sheetViews>
  <sheetFormatPr defaultRowHeight="13.2"/>
  <cols>
    <col min="1" max="1" width="8.88671875" style="24"/>
    <col min="2" max="2" width="12.6640625" customWidth="1"/>
    <col min="3" max="3" width="24.44140625" customWidth="1"/>
    <col min="4" max="4" width="15.88671875" customWidth="1"/>
    <col min="5" max="5" width="15.109375" customWidth="1"/>
    <col min="6" max="6" width="14.33203125" customWidth="1"/>
    <col min="7" max="7" width="15.6640625" customWidth="1"/>
    <col min="10" max="10" width="17.6640625" customWidth="1"/>
    <col min="11" max="11" width="12.6640625" bestFit="1" customWidth="1"/>
    <col min="12" max="12" width="14" customWidth="1"/>
    <col min="13" max="13" width="13.6640625" customWidth="1"/>
    <col min="14" max="15" width="12.6640625" customWidth="1"/>
    <col min="16" max="16" width="3.5546875" customWidth="1"/>
    <col min="17" max="36" width="8.88671875" style="24"/>
  </cols>
  <sheetData>
    <row r="1" spans="2:18" s="24" customFormat="1" ht="21" customHeight="1" thickBot="1">
      <c r="C1" s="25"/>
      <c r="D1" s="25"/>
      <c r="E1" s="25"/>
      <c r="F1" s="25"/>
      <c r="G1" s="25"/>
      <c r="H1" s="25"/>
      <c r="I1" s="26"/>
      <c r="J1" s="25"/>
      <c r="K1" s="25"/>
      <c r="L1" s="25"/>
      <c r="M1" s="25"/>
      <c r="N1" s="25"/>
      <c r="O1" s="25"/>
      <c r="P1" s="25"/>
    </row>
    <row r="2" spans="2:18" ht="85.2" customHeight="1">
      <c r="B2" s="30"/>
      <c r="C2" s="31"/>
      <c r="D2" s="31"/>
      <c r="E2" s="31"/>
      <c r="F2" s="31"/>
      <c r="G2" s="31"/>
      <c r="H2" s="31"/>
      <c r="I2" s="84"/>
      <c r="J2" s="31"/>
      <c r="K2" s="31"/>
      <c r="L2" s="31"/>
      <c r="M2" s="31"/>
      <c r="N2" s="31"/>
      <c r="O2" s="32"/>
      <c r="P2" s="25"/>
    </row>
    <row r="3" spans="2:18" ht="21">
      <c r="B3" s="237" t="s">
        <v>81</v>
      </c>
      <c r="C3" s="238"/>
      <c r="D3" s="238"/>
      <c r="E3" s="238"/>
      <c r="F3" s="238"/>
      <c r="G3" s="238"/>
      <c r="H3" s="238"/>
      <c r="I3" s="238"/>
      <c r="J3" s="238"/>
      <c r="K3" s="238"/>
      <c r="L3" s="238"/>
      <c r="M3" s="238"/>
      <c r="N3" s="238"/>
      <c r="O3" s="239"/>
      <c r="P3" s="146"/>
    </row>
    <row r="4" spans="2:18" ht="14.4">
      <c r="B4" s="33"/>
      <c r="C4" s="34"/>
      <c r="D4" s="34"/>
      <c r="E4" s="34"/>
      <c r="F4" s="34"/>
      <c r="G4" s="34"/>
      <c r="H4" s="35"/>
      <c r="I4" s="34"/>
      <c r="J4" s="34"/>
      <c r="K4" s="34"/>
      <c r="L4" s="34"/>
      <c r="M4" s="34"/>
      <c r="N4" s="34"/>
      <c r="O4" s="36"/>
      <c r="P4" s="147"/>
    </row>
    <row r="5" spans="2:18" ht="43.2">
      <c r="B5" s="85" t="s">
        <v>82</v>
      </c>
      <c r="C5" s="86" t="s">
        <v>83</v>
      </c>
      <c r="D5" s="87" t="s">
        <v>84</v>
      </c>
      <c r="E5" s="87" t="s">
        <v>85</v>
      </c>
      <c r="F5" s="87" t="s">
        <v>86</v>
      </c>
      <c r="G5" s="87" t="s">
        <v>87</v>
      </c>
      <c r="H5" s="87" t="s">
        <v>88</v>
      </c>
      <c r="I5" s="87" t="s">
        <v>89</v>
      </c>
      <c r="J5" s="87" t="s">
        <v>90</v>
      </c>
      <c r="K5" s="87" t="s">
        <v>91</v>
      </c>
      <c r="L5" s="87" t="s">
        <v>92</v>
      </c>
      <c r="M5" s="87" t="s">
        <v>93</v>
      </c>
      <c r="N5" s="87" t="s">
        <v>94</v>
      </c>
      <c r="O5" s="88" t="s">
        <v>95</v>
      </c>
      <c r="P5" s="148"/>
      <c r="R5" s="140" t="s">
        <v>27</v>
      </c>
    </row>
    <row r="6" spans="2:18" ht="14.4">
      <c r="B6" s="37"/>
      <c r="C6" s="27" t="s">
        <v>96</v>
      </c>
      <c r="D6" s="28"/>
      <c r="E6" s="28"/>
      <c r="F6" s="28"/>
      <c r="G6" s="29"/>
      <c r="H6" s="29"/>
      <c r="I6" s="29"/>
      <c r="J6" s="28"/>
      <c r="K6" s="28"/>
      <c r="L6" s="28"/>
      <c r="M6" s="28"/>
      <c r="N6" s="28"/>
      <c r="O6" s="38"/>
      <c r="P6" s="147"/>
      <c r="Q6" s="140" t="s">
        <v>113</v>
      </c>
    </row>
    <row r="7" spans="2:18" ht="14.4">
      <c r="B7" s="55" t="s">
        <v>29</v>
      </c>
      <c r="C7" s="44" t="s">
        <v>26</v>
      </c>
      <c r="D7" s="45">
        <v>43851</v>
      </c>
      <c r="E7" s="45">
        <v>44378</v>
      </c>
      <c r="F7" s="45">
        <v>44742</v>
      </c>
      <c r="G7" s="46">
        <v>365</v>
      </c>
      <c r="H7" s="46">
        <v>365</v>
      </c>
      <c r="I7" s="46">
        <v>5</v>
      </c>
      <c r="J7" s="44" t="s">
        <v>43</v>
      </c>
      <c r="K7" s="94">
        <v>3410</v>
      </c>
      <c r="L7" s="90">
        <v>0.4</v>
      </c>
      <c r="M7" s="113">
        <f>'Tab 1-Asset Register'!I13</f>
        <v>1689.0688524590164</v>
      </c>
      <c r="N7" s="113">
        <f>+M7*L7</f>
        <v>675.62754098360665</v>
      </c>
      <c r="O7" s="114">
        <f>M7-N7</f>
        <v>1013.4413114754097</v>
      </c>
      <c r="P7" s="145" t="s">
        <v>107</v>
      </c>
      <c r="Q7" s="140" t="s">
        <v>117</v>
      </c>
    </row>
    <row r="8" spans="2:18" ht="14.4">
      <c r="B8" s="55" t="s">
        <v>78</v>
      </c>
      <c r="C8" s="44" t="s">
        <v>77</v>
      </c>
      <c r="D8" s="45">
        <v>44645</v>
      </c>
      <c r="E8" s="45">
        <v>44646</v>
      </c>
      <c r="F8" s="45">
        <v>44742</v>
      </c>
      <c r="G8" s="157">
        <v>98</v>
      </c>
      <c r="H8" s="46">
        <v>365</v>
      </c>
      <c r="I8" s="46">
        <v>5</v>
      </c>
      <c r="J8" s="44" t="s">
        <v>43</v>
      </c>
      <c r="K8" s="143">
        <f>+'Tab 3 - Asset Register '!E11</f>
        <v>20000</v>
      </c>
      <c r="L8" s="90">
        <v>0.4</v>
      </c>
      <c r="M8" s="113">
        <v>20000</v>
      </c>
      <c r="N8" s="113">
        <f>+'Tab 3 - Asset Register '!G12</f>
        <v>2147.9452054794519</v>
      </c>
      <c r="O8" s="114">
        <f>M8-N8</f>
        <v>17852.054794520547</v>
      </c>
      <c r="P8" s="145" t="s">
        <v>107</v>
      </c>
      <c r="Q8" s="140" t="s">
        <v>140</v>
      </c>
    </row>
    <row r="9" spans="2:18" ht="14.4">
      <c r="B9" s="55"/>
      <c r="C9" s="44"/>
      <c r="D9" s="44"/>
      <c r="E9" s="44"/>
      <c r="F9" s="44"/>
      <c r="G9" s="44"/>
      <c r="H9" s="44"/>
      <c r="I9" s="44"/>
      <c r="J9" s="44"/>
      <c r="K9" s="95"/>
      <c r="L9" s="44"/>
      <c r="M9" s="112"/>
      <c r="N9" s="112"/>
      <c r="O9" s="115"/>
      <c r="P9" s="149"/>
    </row>
    <row r="10" spans="2:18" ht="15" thickBot="1">
      <c r="B10" s="33"/>
      <c r="C10" s="34"/>
      <c r="D10" s="34"/>
      <c r="E10" s="34"/>
      <c r="F10" s="34"/>
      <c r="G10" s="35"/>
      <c r="H10" s="35"/>
      <c r="I10" s="35"/>
      <c r="J10" s="34"/>
      <c r="K10" s="96">
        <f>SUM(K7:K9)</f>
        <v>23410</v>
      </c>
      <c r="L10" s="91"/>
      <c r="M10" s="116">
        <f t="shared" ref="M10:O10" si="0">SUM(M7:M9)</f>
        <v>21689.068852459015</v>
      </c>
      <c r="N10" s="116">
        <f t="shared" si="0"/>
        <v>2823.5727464630586</v>
      </c>
      <c r="O10" s="117">
        <f t="shared" si="0"/>
        <v>18865.496105995957</v>
      </c>
      <c r="P10" s="145" t="s">
        <v>107</v>
      </c>
      <c r="Q10" s="140" t="s">
        <v>114</v>
      </c>
    </row>
    <row r="11" spans="2:18" ht="14.4">
      <c r="B11" s="33"/>
      <c r="C11" s="34"/>
      <c r="D11" s="34"/>
      <c r="E11" s="34"/>
      <c r="F11" s="34"/>
      <c r="G11" s="35"/>
      <c r="H11" s="35"/>
      <c r="I11" s="35"/>
      <c r="J11" s="34"/>
      <c r="K11" s="42"/>
      <c r="L11" s="42"/>
      <c r="M11" s="98"/>
      <c r="N11" s="98"/>
      <c r="O11" s="99"/>
      <c r="P11" s="150"/>
    </row>
    <row r="12" spans="2:18" ht="14.4">
      <c r="B12" s="37"/>
      <c r="C12" s="27" t="s">
        <v>97</v>
      </c>
      <c r="D12" s="28"/>
      <c r="E12" s="28"/>
      <c r="F12" s="28"/>
      <c r="G12" s="29"/>
      <c r="H12" s="29"/>
      <c r="I12" s="29"/>
      <c r="J12" s="28"/>
      <c r="K12" s="28"/>
      <c r="L12" s="28"/>
      <c r="M12" s="100"/>
      <c r="N12" s="100"/>
      <c r="O12" s="101"/>
      <c r="P12" s="151"/>
    </row>
    <row r="13" spans="2:18" ht="14.4">
      <c r="B13" s="56" t="s">
        <v>67</v>
      </c>
      <c r="C13" s="124" t="s">
        <v>98</v>
      </c>
      <c r="D13" s="125">
        <v>44426</v>
      </c>
      <c r="E13" s="125">
        <v>44427</v>
      </c>
      <c r="F13" s="125">
        <v>44742</v>
      </c>
      <c r="G13" s="126">
        <v>320</v>
      </c>
      <c r="H13" s="126">
        <v>320</v>
      </c>
      <c r="I13" s="126">
        <v>8</v>
      </c>
      <c r="J13" s="124" t="s">
        <v>73</v>
      </c>
      <c r="K13" s="127">
        <v>40000</v>
      </c>
      <c r="L13" s="128">
        <v>0.125</v>
      </c>
      <c r="M13" s="129">
        <v>40000</v>
      </c>
      <c r="N13" s="130">
        <f>'Tab 2 - Asset Register '!H12</f>
        <v>3835.6164383561645</v>
      </c>
      <c r="O13" s="131">
        <f>M13-N13</f>
        <v>36164.383561643837</v>
      </c>
      <c r="P13" s="145" t="s">
        <v>107</v>
      </c>
      <c r="Q13" s="140" t="s">
        <v>118</v>
      </c>
    </row>
    <row r="14" spans="2:18" ht="14.4">
      <c r="B14" s="56"/>
      <c r="C14" s="47"/>
      <c r="D14" s="47"/>
      <c r="E14" s="47"/>
      <c r="F14" s="47"/>
      <c r="G14" s="48"/>
      <c r="H14" s="48"/>
      <c r="I14" s="48"/>
      <c r="J14" s="47"/>
      <c r="K14" s="97"/>
      <c r="L14" s="89"/>
      <c r="M14" s="95"/>
      <c r="N14" s="97"/>
      <c r="O14" s="102"/>
      <c r="P14" s="152"/>
    </row>
    <row r="15" spans="2:18" ht="15" thickBot="1">
      <c r="B15" s="33"/>
      <c r="C15" s="34"/>
      <c r="D15" s="34"/>
      <c r="E15" s="34"/>
      <c r="F15" s="34"/>
      <c r="G15" s="35"/>
      <c r="H15" s="35"/>
      <c r="I15" s="35"/>
      <c r="J15" s="34"/>
      <c r="K15" s="96">
        <f>SUM(K13:K14)</f>
        <v>40000</v>
      </c>
      <c r="L15" s="92"/>
      <c r="M15" s="116">
        <f>SUM(M13:M14)</f>
        <v>40000</v>
      </c>
      <c r="N15" s="116">
        <f t="shared" ref="N15:O15" si="1">SUM(N13:N14)</f>
        <v>3835.6164383561645</v>
      </c>
      <c r="O15" s="117">
        <f t="shared" si="1"/>
        <v>36164.383561643837</v>
      </c>
      <c r="P15" s="145" t="s">
        <v>107</v>
      </c>
    </row>
    <row r="16" spans="2:18" ht="14.4">
      <c r="B16" s="33"/>
      <c r="C16" s="34"/>
      <c r="D16" s="34"/>
      <c r="E16" s="34"/>
      <c r="F16" s="34"/>
      <c r="G16" s="35"/>
      <c r="H16" s="35"/>
      <c r="I16" s="35"/>
      <c r="J16" s="34"/>
      <c r="K16" s="42"/>
      <c r="L16" s="42"/>
      <c r="M16" s="42"/>
      <c r="N16" s="42"/>
      <c r="O16" s="43"/>
      <c r="P16" s="153"/>
    </row>
    <row r="17" spans="2:17" ht="14.4">
      <c r="B17" s="37"/>
      <c r="C17" s="27" t="s">
        <v>99</v>
      </c>
      <c r="D17" s="28"/>
      <c r="E17" s="28"/>
      <c r="F17" s="28"/>
      <c r="G17" s="29"/>
      <c r="H17" s="29"/>
      <c r="I17" s="29"/>
      <c r="J17" s="28"/>
      <c r="K17" s="28"/>
      <c r="L17" s="28"/>
      <c r="M17" s="28"/>
      <c r="N17" s="28"/>
      <c r="O17" s="38"/>
      <c r="P17" s="147"/>
    </row>
    <row r="18" spans="2:17" ht="14.4">
      <c r="B18" s="49"/>
      <c r="C18" s="50" t="s">
        <v>100</v>
      </c>
      <c r="D18" s="50"/>
      <c r="E18" s="50"/>
      <c r="F18" s="50"/>
      <c r="G18" s="51"/>
      <c r="H18" s="51"/>
      <c r="I18" s="51"/>
      <c r="J18" s="52" t="s">
        <v>101</v>
      </c>
      <c r="K18" s="50" t="s">
        <v>102</v>
      </c>
      <c r="L18" s="53">
        <v>0.1875</v>
      </c>
      <c r="M18" s="118">
        <v>1090</v>
      </c>
      <c r="N18" s="118">
        <v>204.3</v>
      </c>
      <c r="O18" s="119">
        <f>+M18-N18</f>
        <v>885.7</v>
      </c>
      <c r="P18" s="162"/>
      <c r="Q18" s="140" t="s">
        <v>119</v>
      </c>
    </row>
    <row r="19" spans="2:17" ht="14.4">
      <c r="B19" s="33"/>
      <c r="C19" s="34"/>
      <c r="D19" s="34"/>
      <c r="E19" s="34"/>
      <c r="F19" s="34"/>
      <c r="G19" s="35"/>
      <c r="H19" s="35"/>
      <c r="I19" s="35"/>
      <c r="J19" s="52" t="s">
        <v>103</v>
      </c>
      <c r="K19" s="34"/>
      <c r="L19" s="34"/>
      <c r="M19" s="118"/>
      <c r="N19" s="118"/>
      <c r="O19" s="119"/>
      <c r="P19" s="154"/>
      <c r="Q19" s="145"/>
    </row>
    <row r="20" spans="2:17" ht="15" thickBot="1">
      <c r="B20" s="33"/>
      <c r="C20" s="34"/>
      <c r="D20" s="34"/>
      <c r="E20" s="34"/>
      <c r="F20" s="34"/>
      <c r="G20" s="35"/>
      <c r="H20" s="35"/>
      <c r="I20" s="35"/>
      <c r="J20" s="57"/>
      <c r="K20" s="58">
        <v>0</v>
      </c>
      <c r="L20" s="58"/>
      <c r="M20" s="163">
        <f>SUM(M18:M19)</f>
        <v>1090</v>
      </c>
      <c r="N20" s="163">
        <f>SUM(N18:N19)</f>
        <v>204.3</v>
      </c>
      <c r="O20" s="164">
        <f>M20-N20</f>
        <v>885.7</v>
      </c>
      <c r="P20" s="145" t="s">
        <v>107</v>
      </c>
    </row>
    <row r="21" spans="2:17" ht="14.4">
      <c r="B21" s="33"/>
      <c r="C21" s="34"/>
      <c r="D21" s="34"/>
      <c r="E21" s="34"/>
      <c r="F21" s="34"/>
      <c r="G21" s="35"/>
      <c r="H21" s="35"/>
      <c r="I21" s="35"/>
      <c r="J21" s="57"/>
      <c r="K21" s="34"/>
      <c r="L21" s="34"/>
      <c r="M21" s="34"/>
      <c r="N21" s="34"/>
      <c r="O21" s="36"/>
      <c r="P21" s="147"/>
    </row>
    <row r="22" spans="2:17" ht="14.4">
      <c r="B22" s="37"/>
      <c r="C22" s="27" t="s">
        <v>104</v>
      </c>
      <c r="D22" s="28"/>
      <c r="E22" s="28"/>
      <c r="F22" s="28"/>
      <c r="G22" s="29"/>
      <c r="H22" s="29"/>
      <c r="I22" s="29"/>
      <c r="J22" s="28"/>
      <c r="K22" s="28"/>
      <c r="L22" s="28"/>
      <c r="M22" s="28"/>
      <c r="N22" s="28"/>
      <c r="O22" s="38"/>
      <c r="P22" s="147"/>
    </row>
    <row r="23" spans="2:17" ht="14.4">
      <c r="B23" s="49"/>
      <c r="C23" s="50" t="s">
        <v>105</v>
      </c>
      <c r="D23" s="50"/>
      <c r="E23" s="50"/>
      <c r="F23" s="50"/>
      <c r="G23" s="51"/>
      <c r="H23" s="51"/>
      <c r="I23" s="51"/>
      <c r="J23" s="54" t="s">
        <v>106</v>
      </c>
      <c r="K23" s="106"/>
      <c r="L23" s="107">
        <v>0.375</v>
      </c>
      <c r="M23" s="120">
        <f>+O18</f>
        <v>885.7</v>
      </c>
      <c r="N23" s="120">
        <f>M23*L23</f>
        <v>332.13750000000005</v>
      </c>
      <c r="O23" s="121">
        <f>M23-N23</f>
        <v>553.5625</v>
      </c>
      <c r="P23" s="162"/>
    </row>
    <row r="24" spans="2:17" ht="14.4">
      <c r="B24" s="33"/>
      <c r="C24" s="34"/>
      <c r="D24" s="34"/>
      <c r="E24" s="34"/>
      <c r="F24" s="34"/>
      <c r="G24" s="34"/>
      <c r="H24" s="35"/>
      <c r="I24" s="35"/>
      <c r="J24" s="50" t="s">
        <v>103</v>
      </c>
      <c r="K24" s="108"/>
      <c r="L24" s="108"/>
      <c r="M24" s="120"/>
      <c r="N24" s="120"/>
      <c r="O24" s="121"/>
      <c r="P24" s="155"/>
    </row>
    <row r="25" spans="2:17" ht="15" thickBot="1">
      <c r="B25" s="33"/>
      <c r="C25" s="34"/>
      <c r="D25" s="34"/>
      <c r="E25" s="34"/>
      <c r="F25" s="34"/>
      <c r="G25" s="34"/>
      <c r="H25" s="35"/>
      <c r="I25" s="35"/>
      <c r="J25" s="34"/>
      <c r="K25" s="93">
        <v>0</v>
      </c>
      <c r="L25" s="93"/>
      <c r="M25" s="122">
        <f>SUM(M23:M24)</f>
        <v>885.7</v>
      </c>
      <c r="N25" s="122">
        <f t="shared" ref="N25:O25" si="2">SUM(N23:N24)</f>
        <v>332.13750000000005</v>
      </c>
      <c r="O25" s="123">
        <f t="shared" si="2"/>
        <v>553.5625</v>
      </c>
      <c r="P25" s="145" t="s">
        <v>107</v>
      </c>
    </row>
    <row r="26" spans="2:17" ht="14.4">
      <c r="B26" s="33"/>
      <c r="C26" s="34"/>
      <c r="D26" s="34"/>
      <c r="E26" s="34"/>
      <c r="F26" s="34"/>
      <c r="G26" s="34"/>
      <c r="H26" s="35"/>
      <c r="I26" s="35"/>
      <c r="J26" s="34"/>
      <c r="K26" s="34"/>
      <c r="L26" s="34"/>
      <c r="M26" s="118"/>
      <c r="N26" s="118"/>
      <c r="O26" s="119"/>
      <c r="P26" s="154"/>
    </row>
    <row r="27" spans="2:17" ht="14.4">
      <c r="B27" s="33"/>
      <c r="C27" s="34"/>
      <c r="D27" s="34"/>
      <c r="E27" s="34"/>
      <c r="F27" s="34"/>
      <c r="G27" s="34"/>
      <c r="H27" s="35"/>
      <c r="I27" s="35"/>
      <c r="J27" s="34"/>
      <c r="K27" s="34"/>
      <c r="L27" s="34"/>
      <c r="M27" s="118"/>
      <c r="N27" s="118"/>
      <c r="O27" s="119"/>
      <c r="P27" s="154"/>
    </row>
    <row r="28" spans="2:17" ht="15" thickBot="1">
      <c r="B28" s="33"/>
      <c r="C28" s="34"/>
      <c r="D28" s="34"/>
      <c r="E28" s="34"/>
      <c r="F28" s="34"/>
      <c r="G28" s="34"/>
      <c r="H28" s="34"/>
      <c r="I28" s="35"/>
      <c r="J28" s="34"/>
      <c r="K28" s="103">
        <f>K10+K15</f>
        <v>63410</v>
      </c>
      <c r="L28" s="103"/>
      <c r="M28" s="122">
        <f>M10+M15+M25</f>
        <v>62574.768852459012</v>
      </c>
      <c r="N28" s="122">
        <f>N10+N15+N25</f>
        <v>6991.3266848192225</v>
      </c>
      <c r="O28" s="123">
        <f>O10+O15+O25</f>
        <v>55583.442167639791</v>
      </c>
      <c r="P28" s="145" t="s">
        <v>107</v>
      </c>
      <c r="Q28" s="140" t="s">
        <v>115</v>
      </c>
    </row>
    <row r="29" spans="2:17" s="24" customFormat="1" ht="13.8" thickBot="1">
      <c r="B29" s="39"/>
      <c r="C29" s="40"/>
      <c r="D29" s="40"/>
      <c r="E29" s="40"/>
      <c r="F29" s="40"/>
      <c r="G29" s="40"/>
      <c r="H29" s="41"/>
      <c r="I29" s="40"/>
      <c r="J29" s="40"/>
      <c r="K29" s="104"/>
      <c r="L29" s="104"/>
      <c r="M29" s="104"/>
      <c r="N29" s="104"/>
      <c r="O29" s="105"/>
      <c r="P29" s="156"/>
    </row>
    <row r="30" spans="2:17" s="24" customFormat="1">
      <c r="B30" s="25"/>
      <c r="C30" s="25"/>
      <c r="D30" s="25"/>
      <c r="E30" s="25"/>
      <c r="F30" s="25"/>
      <c r="G30" s="25"/>
      <c r="H30" s="26"/>
      <c r="I30" s="25"/>
      <c r="J30" s="25"/>
      <c r="K30" s="25"/>
      <c r="L30" s="25"/>
      <c r="M30" s="25"/>
      <c r="N30" s="25"/>
      <c r="O30" s="25"/>
      <c r="P30" s="25"/>
    </row>
    <row r="31" spans="2:17" s="24" customFormat="1"/>
    <row r="32" spans="2:17" s="24" customFormat="1"/>
    <row r="33" s="24" customFormat="1"/>
    <row r="34" s="24" customFormat="1"/>
    <row r="35" s="24" customFormat="1"/>
    <row r="36" s="24" customFormat="1"/>
    <row r="37" s="24" customFormat="1"/>
    <row r="38" s="24" customFormat="1"/>
    <row r="39" s="24" customFormat="1"/>
    <row r="40" s="24" customFormat="1"/>
    <row r="41" s="24" customFormat="1"/>
    <row r="42" s="24" customFormat="1"/>
    <row r="43" s="24" customFormat="1"/>
    <row r="44" s="24" customFormat="1"/>
    <row r="45" s="24" customFormat="1"/>
    <row r="46" s="24" customFormat="1"/>
    <row r="47" s="24" customFormat="1"/>
    <row r="48" s="24" customFormat="1"/>
    <row r="49" s="24" customFormat="1"/>
    <row r="50" s="24" customFormat="1"/>
    <row r="51" s="24" customFormat="1"/>
    <row r="52" s="24" customFormat="1"/>
    <row r="53" s="24" customFormat="1"/>
    <row r="54" s="24" customFormat="1"/>
    <row r="55" s="24" customFormat="1"/>
    <row r="56" s="24" customFormat="1"/>
    <row r="57" s="24" customFormat="1"/>
    <row r="58" s="24" customFormat="1"/>
    <row r="59" s="24" customFormat="1"/>
    <row r="60" s="24" customFormat="1"/>
    <row r="61" s="24" customFormat="1"/>
    <row r="62" s="24" customFormat="1"/>
    <row r="63" s="24" customFormat="1"/>
    <row r="64" s="24" customFormat="1"/>
    <row r="65" s="24" customFormat="1"/>
    <row r="66" s="24" customFormat="1"/>
    <row r="67" s="24" customFormat="1"/>
    <row r="68" s="24" customFormat="1"/>
    <row r="69" s="24" customFormat="1"/>
    <row r="70" s="24" customFormat="1"/>
    <row r="71" s="24" customFormat="1"/>
    <row r="72" s="24" customFormat="1"/>
    <row r="73" s="24" customFormat="1"/>
    <row r="74" s="24" customFormat="1"/>
    <row r="75" s="24" customFormat="1"/>
    <row r="76" s="24" customFormat="1"/>
    <row r="77" s="24" customFormat="1"/>
    <row r="78" s="24" customFormat="1"/>
    <row r="79" s="24" customFormat="1"/>
    <row r="80" s="24" customFormat="1"/>
    <row r="81" s="24" customFormat="1"/>
    <row r="82" s="24" customFormat="1"/>
    <row r="83" s="24" customFormat="1"/>
    <row r="84" s="24" customFormat="1"/>
    <row r="85" s="24" customFormat="1"/>
    <row r="86" s="24" customFormat="1"/>
    <row r="87" s="24" customFormat="1"/>
    <row r="88" s="24" customFormat="1"/>
    <row r="89" s="24" customFormat="1"/>
    <row r="90" s="24" customFormat="1"/>
    <row r="91" s="24" customFormat="1"/>
    <row r="92" s="24" customFormat="1"/>
    <row r="93" s="24" customFormat="1"/>
    <row r="94" s="24" customFormat="1"/>
    <row r="95" s="24" customFormat="1"/>
    <row r="96" s="24" customFormat="1"/>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s="24" customFormat="1"/>
    <row r="128" s="24" customFormat="1"/>
    <row r="129" s="24" customFormat="1"/>
    <row r="130" s="24" customFormat="1"/>
    <row r="131" s="24" customFormat="1"/>
    <row r="132" s="24" customFormat="1"/>
    <row r="133" s="24" customFormat="1"/>
    <row r="134" s="24" customFormat="1"/>
    <row r="135" s="24" customFormat="1"/>
    <row r="136" s="24" customFormat="1"/>
    <row r="137" s="24" customFormat="1"/>
    <row r="138" s="24" customFormat="1"/>
    <row r="139" s="24" customFormat="1"/>
    <row r="140" s="24" customFormat="1"/>
    <row r="141" s="24" customFormat="1"/>
    <row r="142" s="24" customFormat="1"/>
    <row r="143" s="24" customFormat="1"/>
    <row r="144" s="24" customFormat="1"/>
    <row r="145" s="24" customFormat="1"/>
    <row r="146" s="24" customFormat="1"/>
    <row r="147" s="24" customFormat="1"/>
    <row r="148" s="24" customFormat="1"/>
    <row r="149" s="24" customFormat="1"/>
    <row r="150" s="24" customFormat="1"/>
    <row r="151" s="24" customFormat="1"/>
    <row r="152" s="24" customFormat="1"/>
    <row r="153" s="24" customFormat="1"/>
    <row r="154" s="24" customFormat="1"/>
    <row r="155" s="24" customFormat="1"/>
    <row r="156" s="24" customFormat="1"/>
    <row r="157" s="24" customFormat="1"/>
    <row r="158" s="24" customFormat="1"/>
    <row r="159" s="24" customFormat="1"/>
    <row r="160" s="24" customFormat="1"/>
    <row r="161" s="24" customFormat="1"/>
    <row r="162" s="24" customFormat="1"/>
    <row r="163" s="24" customFormat="1"/>
    <row r="164" s="24" customFormat="1"/>
    <row r="165" s="24" customFormat="1"/>
    <row r="166" s="24" customFormat="1"/>
    <row r="167" s="24" customFormat="1"/>
    <row r="168" s="24" customFormat="1"/>
    <row r="169" s="24" customFormat="1"/>
    <row r="170" s="24" customFormat="1"/>
    <row r="171" s="24" customFormat="1"/>
    <row r="172" s="24" customFormat="1"/>
  </sheetData>
  <mergeCells count="1">
    <mergeCell ref="B3:O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582854F196124490A1F658931F55CD" ma:contentTypeVersion="17" ma:contentTypeDescription="Create a new document." ma:contentTypeScope="" ma:versionID="c0da6e9b27b8525f387d904b169367bc">
  <xsd:schema xmlns:xsd="http://www.w3.org/2001/XMLSchema" xmlns:xs="http://www.w3.org/2001/XMLSchema" xmlns:p="http://schemas.microsoft.com/office/2006/metadata/properties" xmlns:ns2="ce645488-6fd6-46e5-8e0c-bbe6f151e32e" xmlns:ns3="cff330f7-cf22-4164-ab59-4b915ccf0943" targetNamespace="http://schemas.microsoft.com/office/2006/metadata/properties" ma:root="true" ma:fieldsID="073ba13a2417ada1f6603a7d91698bad" ns2:_="" ns3:_="">
    <xsd:import namespace="ce645488-6fd6-46e5-8e0c-bbe6f151e32e"/>
    <xsd:import namespace="cff330f7-cf22-4164-ab59-4b915ccf09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5488-6fd6-46e5-8e0c-bbe6f151e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f330f7-cf22-4164-ab59-4b915ccf09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1b69ab-7e4f-42d4-b544-12220c57194d}" ma:internalName="TaxCatchAll" ma:showField="CatchAllData" ma:web="cff330f7-cf22-4164-ab59-4b915ccf09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e645488-6fd6-46e5-8e0c-bbe6f151e32e">
      <Terms xmlns="http://schemas.microsoft.com/office/infopath/2007/PartnerControls"/>
    </lcf76f155ced4ddcb4097134ff3c332f>
    <TaxCatchAll xmlns="cff330f7-cf22-4164-ab59-4b915ccf0943" xsi:nil="true"/>
    <_Flow_SignoffStatus xmlns="ce645488-6fd6-46e5-8e0c-bbe6f151e32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E2BF6D-A9E5-4B67-AADC-4B63FE2951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645488-6fd6-46e5-8e0c-bbe6f151e32e"/>
    <ds:schemaRef ds:uri="cff330f7-cf22-4164-ab59-4b915ccf09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9467B4-E304-420C-A503-F709AD9F40D3}">
  <ds:schemaRefs>
    <ds:schemaRef ds:uri="http://schemas.microsoft.com/office/2006/metadata/properties"/>
    <ds:schemaRef ds:uri="http://schemas.microsoft.com/office/infopath/2007/PartnerControls"/>
    <ds:schemaRef ds:uri="ce645488-6fd6-46e5-8e0c-bbe6f151e32e"/>
    <ds:schemaRef ds:uri="cff330f7-cf22-4164-ab59-4b915ccf0943"/>
  </ds:schemaRefs>
</ds:datastoreItem>
</file>

<file path=customXml/itemProps3.xml><?xml version="1.0" encoding="utf-8"?>
<ds:datastoreItem xmlns:ds="http://schemas.openxmlformats.org/officeDocument/2006/customXml" ds:itemID="{8E8AA5E6-B3A1-46CF-9F57-5AF9FBD3B3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 Page</vt:lpstr>
      <vt:lpstr>Content</vt:lpstr>
      <vt:lpstr>Tab 1-Asset Register</vt:lpstr>
      <vt:lpstr>Tab 2 - Asset Register </vt:lpstr>
      <vt:lpstr>Tab 3 - Asset Register </vt:lpstr>
      <vt:lpstr>Tab 4 - Depreciation Schedule</vt:lpstr>
      <vt:lpstr>'Tab 1-Asset Register'!Print_Area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Gayelene Townsend</dc:creator>
  <cp:keywords/>
  <dc:description/>
  <cp:lastModifiedBy>Gayelene Townsend</cp:lastModifiedBy>
  <cp:revision/>
  <dcterms:created xsi:type="dcterms:W3CDTF">2022-07-13T03:13:33Z</dcterms:created>
  <dcterms:modified xsi:type="dcterms:W3CDTF">2024-02-06T01:53:19Z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2022-07-13T03:13:33Z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e766a130-f385-460c-be58-701894a114ab</vt:lpwstr>
  </property>
  <property fmtid="{D5CDD505-2E9C-101B-9397-08002B2CF9AE}" pid="8" name="MSIP_Label_c96ed6d7-747c-41fd-b042-ff14484edc24_ContentBits">
    <vt:lpwstr>0</vt:lpwstr>
  </property>
  <property fmtid="{D5CDD505-2E9C-101B-9397-08002B2CF9AE}" pid="9" name="MediaServiceImageTags">
    <vt:lpwstr/>
  </property>
  <property fmtid="{D5CDD505-2E9C-101B-9397-08002B2CF9AE}" pid="10" name="ContentTypeId">
    <vt:lpwstr>0x0101009B582854F196124490A1F658931F55CD</vt:lpwstr>
  </property>
</Properties>
</file>